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yt Rooseveltova 614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Byt Rooseveltova 614...'!$C$148:$K$2135</definedName>
    <definedName name="_xlnm.Print_Area" localSheetId="1">'01 - Byt Rooseveltova 614...'!$C$4:$J$76,'01 - Byt Rooseveltova 614...'!$C$82:$J$130,'01 - Byt Rooseveltova 614...'!$C$136:$J$2135</definedName>
    <definedName name="_xlnm.Print_Titles" localSheetId="1">'01 - Byt Rooseveltova 614...'!$148:$148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35"/>
  <c r="BH2135"/>
  <c r="BG2135"/>
  <c r="BE2135"/>
  <c r="T2135"/>
  <c r="T2134"/>
  <c r="R2135"/>
  <c r="R2134"/>
  <c r="P2135"/>
  <c r="P2134"/>
  <c r="BI2133"/>
  <c r="BH2133"/>
  <c r="BG2133"/>
  <c r="BE2133"/>
  <c r="T2133"/>
  <c r="R2133"/>
  <c r="P2133"/>
  <c r="BI2131"/>
  <c r="BH2131"/>
  <c r="BG2131"/>
  <c r="BE2131"/>
  <c r="T2131"/>
  <c r="R2131"/>
  <c r="P2131"/>
  <c r="BI2129"/>
  <c r="BH2129"/>
  <c r="BG2129"/>
  <c r="BE2129"/>
  <c r="T2129"/>
  <c r="T2128"/>
  <c r="R2129"/>
  <c r="R2128"/>
  <c r="P2129"/>
  <c r="P2128"/>
  <c r="BI2126"/>
  <c r="BH2126"/>
  <c r="BG2126"/>
  <c r="BE2126"/>
  <c r="T2126"/>
  <c r="T2125"/>
  <c r="R2126"/>
  <c r="R2125"/>
  <c r="P2126"/>
  <c r="P2125"/>
  <c r="BI2111"/>
  <c r="BH2111"/>
  <c r="BG2111"/>
  <c r="BE2111"/>
  <c r="T2111"/>
  <c r="R2111"/>
  <c r="P2111"/>
  <c r="BI2079"/>
  <c r="BH2079"/>
  <c r="BG2079"/>
  <c r="BE2079"/>
  <c r="T2079"/>
  <c r="R2079"/>
  <c r="P2079"/>
  <c r="BI2047"/>
  <c r="BH2047"/>
  <c r="BG2047"/>
  <c r="BE2047"/>
  <c r="T2047"/>
  <c r="R2047"/>
  <c r="P2047"/>
  <c r="BI2044"/>
  <c r="BH2044"/>
  <c r="BG2044"/>
  <c r="BE2044"/>
  <c r="T2044"/>
  <c r="R2044"/>
  <c r="P2044"/>
  <c r="BI2042"/>
  <c r="BH2042"/>
  <c r="BG2042"/>
  <c r="BE2042"/>
  <c r="T2042"/>
  <c r="R2042"/>
  <c r="P2042"/>
  <c r="BI2039"/>
  <c r="BH2039"/>
  <c r="BG2039"/>
  <c r="BE2039"/>
  <c r="T2039"/>
  <c r="R2039"/>
  <c r="P2039"/>
  <c r="BI2025"/>
  <c r="BH2025"/>
  <c r="BG2025"/>
  <c r="BE2025"/>
  <c r="T2025"/>
  <c r="R2025"/>
  <c r="P2025"/>
  <c r="BI2022"/>
  <c r="BH2022"/>
  <c r="BG2022"/>
  <c r="BE2022"/>
  <c r="T2022"/>
  <c r="R2022"/>
  <c r="P2022"/>
  <c r="BI1990"/>
  <c r="BH1990"/>
  <c r="BG1990"/>
  <c r="BE1990"/>
  <c r="T1990"/>
  <c r="R1990"/>
  <c r="P1990"/>
  <c r="BI1958"/>
  <c r="BH1958"/>
  <c r="BG1958"/>
  <c r="BE1958"/>
  <c r="T1958"/>
  <c r="R1958"/>
  <c r="P1958"/>
  <c r="BI1926"/>
  <c r="BH1926"/>
  <c r="BG1926"/>
  <c r="BE1926"/>
  <c r="T1926"/>
  <c r="R1926"/>
  <c r="P1926"/>
  <c r="BI1894"/>
  <c r="BH1894"/>
  <c r="BG1894"/>
  <c r="BE1894"/>
  <c r="T1894"/>
  <c r="R1894"/>
  <c r="P1894"/>
  <c r="BI1866"/>
  <c r="BH1866"/>
  <c r="BG1866"/>
  <c r="BE1866"/>
  <c r="T1866"/>
  <c r="R1866"/>
  <c r="P1866"/>
  <c r="BI1839"/>
  <c r="BH1839"/>
  <c r="BG1839"/>
  <c r="BE1839"/>
  <c r="T1839"/>
  <c r="R1839"/>
  <c r="P1839"/>
  <c r="BI1812"/>
  <c r="BH1812"/>
  <c r="BG1812"/>
  <c r="BE1812"/>
  <c r="T1812"/>
  <c r="R1812"/>
  <c r="P1812"/>
  <c r="BI1785"/>
  <c r="BH1785"/>
  <c r="BG1785"/>
  <c r="BE1785"/>
  <c r="T1785"/>
  <c r="R1785"/>
  <c r="P1785"/>
  <c r="BI1758"/>
  <c r="BH1758"/>
  <c r="BG1758"/>
  <c r="BE1758"/>
  <c r="T1758"/>
  <c r="R1758"/>
  <c r="P1758"/>
  <c r="BI1731"/>
  <c r="BH1731"/>
  <c r="BG1731"/>
  <c r="BE1731"/>
  <c r="T1731"/>
  <c r="R1731"/>
  <c r="P1731"/>
  <c r="BI1728"/>
  <c r="BH1728"/>
  <c r="BG1728"/>
  <c r="BE1728"/>
  <c r="T1728"/>
  <c r="R1728"/>
  <c r="P1728"/>
  <c r="BI1701"/>
  <c r="BH1701"/>
  <c r="BG1701"/>
  <c r="BE1701"/>
  <c r="T1701"/>
  <c r="R1701"/>
  <c r="P1701"/>
  <c r="BI1674"/>
  <c r="BH1674"/>
  <c r="BG1674"/>
  <c r="BE1674"/>
  <c r="T1674"/>
  <c r="R1674"/>
  <c r="P1674"/>
  <c r="BI1660"/>
  <c r="BH1660"/>
  <c r="BG1660"/>
  <c r="BE1660"/>
  <c r="T1660"/>
  <c r="R1660"/>
  <c r="P1660"/>
  <c r="BI1656"/>
  <c r="BH1656"/>
  <c r="BG1656"/>
  <c r="BE1656"/>
  <c r="T1656"/>
  <c r="R1656"/>
  <c r="P1656"/>
  <c r="BI1653"/>
  <c r="BH1653"/>
  <c r="BG1653"/>
  <c r="BE1653"/>
  <c r="T1653"/>
  <c r="R1653"/>
  <c r="P1653"/>
  <c r="BI1652"/>
  <c r="BH1652"/>
  <c r="BG1652"/>
  <c r="BE1652"/>
  <c r="T1652"/>
  <c r="R1652"/>
  <c r="P1652"/>
  <c r="BI1650"/>
  <c r="BH1650"/>
  <c r="BG1650"/>
  <c r="BE1650"/>
  <c r="T1650"/>
  <c r="R1650"/>
  <c r="P1650"/>
  <c r="BI1644"/>
  <c r="BH1644"/>
  <c r="BG1644"/>
  <c r="BE1644"/>
  <c r="T1644"/>
  <c r="R1644"/>
  <c r="P1644"/>
  <c r="BI1641"/>
  <c r="BH1641"/>
  <c r="BG1641"/>
  <c r="BE1641"/>
  <c r="T1641"/>
  <c r="R1641"/>
  <c r="P1641"/>
  <c r="BI1633"/>
  <c r="BH1633"/>
  <c r="BG1633"/>
  <c r="BE1633"/>
  <c r="T1633"/>
  <c r="R1633"/>
  <c r="P1633"/>
  <c r="BI1629"/>
  <c r="BH1629"/>
  <c r="BG1629"/>
  <c r="BE1629"/>
  <c r="T1629"/>
  <c r="R1629"/>
  <c r="P1629"/>
  <c r="BI1628"/>
  <c r="BH1628"/>
  <c r="BG1628"/>
  <c r="BE1628"/>
  <c r="T1628"/>
  <c r="R1628"/>
  <c r="P1628"/>
  <c r="BI1625"/>
  <c r="BH1625"/>
  <c r="BG1625"/>
  <c r="BE1625"/>
  <c r="T1625"/>
  <c r="R1625"/>
  <c r="P1625"/>
  <c r="BI1622"/>
  <c r="BH1622"/>
  <c r="BG1622"/>
  <c r="BE1622"/>
  <c r="T1622"/>
  <c r="R1622"/>
  <c r="P1622"/>
  <c r="BI1616"/>
  <c r="BH1616"/>
  <c r="BG1616"/>
  <c r="BE1616"/>
  <c r="T1616"/>
  <c r="R1616"/>
  <c r="P1616"/>
  <c r="BI1614"/>
  <c r="BH1614"/>
  <c r="BG1614"/>
  <c r="BE1614"/>
  <c r="T1614"/>
  <c r="R1614"/>
  <c r="P1614"/>
  <c r="BI1612"/>
  <c r="BH1612"/>
  <c r="BG1612"/>
  <c r="BE1612"/>
  <c r="T1612"/>
  <c r="R1612"/>
  <c r="P1612"/>
  <c r="BI1606"/>
  <c r="BH1606"/>
  <c r="BG1606"/>
  <c r="BE1606"/>
  <c r="T1606"/>
  <c r="R1606"/>
  <c r="P1606"/>
  <c r="BI1602"/>
  <c r="BH1602"/>
  <c r="BG1602"/>
  <c r="BE1602"/>
  <c r="T1602"/>
  <c r="R1602"/>
  <c r="P1602"/>
  <c r="BI1601"/>
  <c r="BH1601"/>
  <c r="BG1601"/>
  <c r="BE1601"/>
  <c r="T1601"/>
  <c r="R1601"/>
  <c r="P1601"/>
  <c r="BI1595"/>
  <c r="BH1595"/>
  <c r="BG1595"/>
  <c r="BE1595"/>
  <c r="T1595"/>
  <c r="R1595"/>
  <c r="P1595"/>
  <c r="BI1589"/>
  <c r="BH1589"/>
  <c r="BG1589"/>
  <c r="BE1589"/>
  <c r="T1589"/>
  <c r="R1589"/>
  <c r="P1589"/>
  <c r="BI1583"/>
  <c r="BH1583"/>
  <c r="BG1583"/>
  <c r="BE1583"/>
  <c r="T1583"/>
  <c r="R1583"/>
  <c r="P1583"/>
  <c r="BI1577"/>
  <c r="BH1577"/>
  <c r="BG1577"/>
  <c r="BE1577"/>
  <c r="T1577"/>
  <c r="R1577"/>
  <c r="P1577"/>
  <c r="BI1571"/>
  <c r="BH1571"/>
  <c r="BG1571"/>
  <c r="BE1571"/>
  <c r="T1571"/>
  <c r="R1571"/>
  <c r="P1571"/>
  <c r="BI1565"/>
  <c r="BH1565"/>
  <c r="BG1565"/>
  <c r="BE1565"/>
  <c r="T1565"/>
  <c r="R1565"/>
  <c r="P1565"/>
  <c r="BI1562"/>
  <c r="BH1562"/>
  <c r="BG1562"/>
  <c r="BE1562"/>
  <c r="T1562"/>
  <c r="R1562"/>
  <c r="P1562"/>
  <c r="BI1561"/>
  <c r="BH1561"/>
  <c r="BG1561"/>
  <c r="BE1561"/>
  <c r="T1561"/>
  <c r="R1561"/>
  <c r="P1561"/>
  <c r="BI1552"/>
  <c r="BH1552"/>
  <c r="BG1552"/>
  <c r="BE1552"/>
  <c r="T1552"/>
  <c r="R1552"/>
  <c r="P1552"/>
  <c r="BI1546"/>
  <c r="BH1546"/>
  <c r="BG1546"/>
  <c r="BE1546"/>
  <c r="T1546"/>
  <c r="R1546"/>
  <c r="P1546"/>
  <c r="BI1544"/>
  <c r="BH1544"/>
  <c r="BG1544"/>
  <c r="BE1544"/>
  <c r="T1544"/>
  <c r="R1544"/>
  <c r="P1544"/>
  <c r="BI1536"/>
  <c r="BH1536"/>
  <c r="BG1536"/>
  <c r="BE1536"/>
  <c r="T1536"/>
  <c r="R1536"/>
  <c r="P1536"/>
  <c r="BI1528"/>
  <c r="BH1528"/>
  <c r="BG1528"/>
  <c r="BE1528"/>
  <c r="T1528"/>
  <c r="R1528"/>
  <c r="P1528"/>
  <c r="BI1520"/>
  <c r="BH1520"/>
  <c r="BG1520"/>
  <c r="BE1520"/>
  <c r="T1520"/>
  <c r="R1520"/>
  <c r="P1520"/>
  <c r="BI1512"/>
  <c r="BH1512"/>
  <c r="BG1512"/>
  <c r="BE1512"/>
  <c r="T1512"/>
  <c r="R1512"/>
  <c r="P1512"/>
  <c r="BI1504"/>
  <c r="BH1504"/>
  <c r="BG1504"/>
  <c r="BE1504"/>
  <c r="T1504"/>
  <c r="R1504"/>
  <c r="P1504"/>
  <c r="BI1498"/>
  <c r="BH1498"/>
  <c r="BG1498"/>
  <c r="BE1498"/>
  <c r="T1498"/>
  <c r="R1498"/>
  <c r="P1498"/>
  <c r="BI1490"/>
  <c r="BH1490"/>
  <c r="BG1490"/>
  <c r="BE1490"/>
  <c r="T1490"/>
  <c r="R1490"/>
  <c r="P1490"/>
  <c r="BI1487"/>
  <c r="BH1487"/>
  <c r="BG1487"/>
  <c r="BE1487"/>
  <c r="T1487"/>
  <c r="R1487"/>
  <c r="P1487"/>
  <c r="BI1486"/>
  <c r="BH1486"/>
  <c r="BG1486"/>
  <c r="BE1486"/>
  <c r="T1486"/>
  <c r="R1486"/>
  <c r="P1486"/>
  <c r="BI1480"/>
  <c r="BH1480"/>
  <c r="BG1480"/>
  <c r="BE1480"/>
  <c r="T1480"/>
  <c r="R1480"/>
  <c r="P1480"/>
  <c r="BI1476"/>
  <c r="BH1476"/>
  <c r="BG1476"/>
  <c r="BE1476"/>
  <c r="T1476"/>
  <c r="R1476"/>
  <c r="P1476"/>
  <c r="BI1466"/>
  <c r="BH1466"/>
  <c r="BG1466"/>
  <c r="BE1466"/>
  <c r="T1466"/>
  <c r="R1466"/>
  <c r="P1466"/>
  <c r="BI1457"/>
  <c r="BH1457"/>
  <c r="BG1457"/>
  <c r="BE1457"/>
  <c r="T1457"/>
  <c r="R1457"/>
  <c r="P1457"/>
  <c r="BI1451"/>
  <c r="BH1451"/>
  <c r="BG1451"/>
  <c r="BE1451"/>
  <c r="T1451"/>
  <c r="R1451"/>
  <c r="P1451"/>
  <c r="BI1447"/>
  <c r="BH1447"/>
  <c r="BG1447"/>
  <c r="BE1447"/>
  <c r="T1447"/>
  <c r="R1447"/>
  <c r="P1447"/>
  <c r="BI1444"/>
  <c r="BH1444"/>
  <c r="BG1444"/>
  <c r="BE1444"/>
  <c r="T1444"/>
  <c r="R1444"/>
  <c r="P1444"/>
  <c r="BI1443"/>
  <c r="BH1443"/>
  <c r="BG1443"/>
  <c r="BE1443"/>
  <c r="T1443"/>
  <c r="R1443"/>
  <c r="P1443"/>
  <c r="BI1435"/>
  <c r="BH1435"/>
  <c r="BG1435"/>
  <c r="BE1435"/>
  <c r="T1435"/>
  <c r="R1435"/>
  <c r="P1435"/>
  <c r="BI1431"/>
  <c r="BH1431"/>
  <c r="BG1431"/>
  <c r="BE1431"/>
  <c r="T1431"/>
  <c r="R1431"/>
  <c r="P1431"/>
  <c r="BI1422"/>
  <c r="BH1422"/>
  <c r="BG1422"/>
  <c r="BE1422"/>
  <c r="T1422"/>
  <c r="R1422"/>
  <c r="P1422"/>
  <c r="BI1413"/>
  <c r="BH1413"/>
  <c r="BG1413"/>
  <c r="BE1413"/>
  <c r="T1413"/>
  <c r="R1413"/>
  <c r="P1413"/>
  <c r="BI1405"/>
  <c r="BH1405"/>
  <c r="BG1405"/>
  <c r="BE1405"/>
  <c r="T1405"/>
  <c r="R1405"/>
  <c r="P1405"/>
  <c r="BI1399"/>
  <c r="BH1399"/>
  <c r="BG1399"/>
  <c r="BE1399"/>
  <c r="T1399"/>
  <c r="R1399"/>
  <c r="P1399"/>
  <c r="BI1391"/>
  <c r="BH1391"/>
  <c r="BG1391"/>
  <c r="BE1391"/>
  <c r="T1391"/>
  <c r="R1391"/>
  <c r="P1391"/>
  <c r="BI1388"/>
  <c r="BH1388"/>
  <c r="BG1388"/>
  <c r="BE1388"/>
  <c r="T1388"/>
  <c r="R1388"/>
  <c r="P1388"/>
  <c r="BI1385"/>
  <c r="BH1385"/>
  <c r="BG1385"/>
  <c r="BE1385"/>
  <c r="T1385"/>
  <c r="R1385"/>
  <c r="P1385"/>
  <c r="BI1377"/>
  <c r="BH1377"/>
  <c r="BG1377"/>
  <c r="BE1377"/>
  <c r="T1377"/>
  <c r="R1377"/>
  <c r="P1377"/>
  <c r="BI1369"/>
  <c r="BH1369"/>
  <c r="BG1369"/>
  <c r="BE1369"/>
  <c r="T1369"/>
  <c r="R1369"/>
  <c r="P1369"/>
  <c r="BI1361"/>
  <c r="BH1361"/>
  <c r="BG1361"/>
  <c r="BE1361"/>
  <c r="T1361"/>
  <c r="R1361"/>
  <c r="P1361"/>
  <c r="BI1358"/>
  <c r="BH1358"/>
  <c r="BG1358"/>
  <c r="BE1358"/>
  <c r="T1358"/>
  <c r="R1358"/>
  <c r="P1358"/>
  <c r="BI1357"/>
  <c r="BH1357"/>
  <c r="BG1357"/>
  <c r="BE1357"/>
  <c r="T1357"/>
  <c r="R1357"/>
  <c r="P1357"/>
  <c r="BI1353"/>
  <c r="BH1353"/>
  <c r="BG1353"/>
  <c r="BE1353"/>
  <c r="T1353"/>
  <c r="R1353"/>
  <c r="P1353"/>
  <c r="BI1349"/>
  <c r="BH1349"/>
  <c r="BG1349"/>
  <c r="BE1349"/>
  <c r="T1349"/>
  <c r="R1349"/>
  <c r="P1349"/>
  <c r="BI1347"/>
  <c r="BH1347"/>
  <c r="BG1347"/>
  <c r="BE1347"/>
  <c r="T1347"/>
  <c r="R1347"/>
  <c r="P1347"/>
  <c r="BI1344"/>
  <c r="BH1344"/>
  <c r="BG1344"/>
  <c r="BE1344"/>
  <c r="T1344"/>
  <c r="R1344"/>
  <c r="P1344"/>
  <c r="BI1343"/>
  <c r="BH1343"/>
  <c r="BG1343"/>
  <c r="BE1343"/>
  <c r="T1343"/>
  <c r="R1343"/>
  <c r="P1343"/>
  <c r="BI1342"/>
  <c r="BH1342"/>
  <c r="BG1342"/>
  <c r="BE1342"/>
  <c r="T1342"/>
  <c r="R1342"/>
  <c r="P1342"/>
  <c r="BI1341"/>
  <c r="BH1341"/>
  <c r="BG1341"/>
  <c r="BE1341"/>
  <c r="T1341"/>
  <c r="R1341"/>
  <c r="P1341"/>
  <c r="BI1339"/>
  <c r="BH1339"/>
  <c r="BG1339"/>
  <c r="BE1339"/>
  <c r="T1339"/>
  <c r="R1339"/>
  <c r="P1339"/>
  <c r="BI1337"/>
  <c r="BH1337"/>
  <c r="BG1337"/>
  <c r="BE1337"/>
  <c r="T1337"/>
  <c r="R1337"/>
  <c r="P1337"/>
  <c r="BI1335"/>
  <c r="BH1335"/>
  <c r="BG1335"/>
  <c r="BE1335"/>
  <c r="T1335"/>
  <c r="R1335"/>
  <c r="P1335"/>
  <c r="BI1333"/>
  <c r="BH1333"/>
  <c r="BG1333"/>
  <c r="BE1333"/>
  <c r="T1333"/>
  <c r="R1333"/>
  <c r="P1333"/>
  <c r="BI1329"/>
  <c r="BH1329"/>
  <c r="BG1329"/>
  <c r="BE1329"/>
  <c r="T1329"/>
  <c r="R1329"/>
  <c r="P1329"/>
  <c r="BI1327"/>
  <c r="BH1327"/>
  <c r="BG1327"/>
  <c r="BE1327"/>
  <c r="T1327"/>
  <c r="R1327"/>
  <c r="P1327"/>
  <c r="BI1325"/>
  <c r="BH1325"/>
  <c r="BG1325"/>
  <c r="BE1325"/>
  <c r="T1325"/>
  <c r="R1325"/>
  <c r="P1325"/>
  <c r="BI1324"/>
  <c r="BH1324"/>
  <c r="BG1324"/>
  <c r="BE1324"/>
  <c r="T1324"/>
  <c r="R1324"/>
  <c r="P1324"/>
  <c r="BI1321"/>
  <c r="BH1321"/>
  <c r="BG1321"/>
  <c r="BE1321"/>
  <c r="T1321"/>
  <c r="R1321"/>
  <c r="P1321"/>
  <c r="BI1320"/>
  <c r="BH1320"/>
  <c r="BG1320"/>
  <c r="BE1320"/>
  <c r="T1320"/>
  <c r="R1320"/>
  <c r="P1320"/>
  <c r="BI1319"/>
  <c r="BH1319"/>
  <c r="BG1319"/>
  <c r="BE1319"/>
  <c r="T1319"/>
  <c r="R1319"/>
  <c r="P1319"/>
  <c r="BI1313"/>
  <c r="BH1313"/>
  <c r="BG1313"/>
  <c r="BE1313"/>
  <c r="T1313"/>
  <c r="R1313"/>
  <c r="P1313"/>
  <c r="BI1310"/>
  <c r="BH1310"/>
  <c r="BG1310"/>
  <c r="BE1310"/>
  <c r="T1310"/>
  <c r="R1310"/>
  <c r="P1310"/>
  <c r="BI1304"/>
  <c r="BH1304"/>
  <c r="BG1304"/>
  <c r="BE1304"/>
  <c r="T1304"/>
  <c r="R1304"/>
  <c r="P1304"/>
  <c r="BI1301"/>
  <c r="BH1301"/>
  <c r="BG1301"/>
  <c r="BE1301"/>
  <c r="T1301"/>
  <c r="R1301"/>
  <c r="P1301"/>
  <c r="BI1297"/>
  <c r="BH1297"/>
  <c r="BG1297"/>
  <c r="BE1297"/>
  <c r="T1297"/>
  <c r="R1297"/>
  <c r="P1297"/>
  <c r="BI1294"/>
  <c r="BH1294"/>
  <c r="BG1294"/>
  <c r="BE1294"/>
  <c r="T1294"/>
  <c r="R1294"/>
  <c r="P1294"/>
  <c r="BI1288"/>
  <c r="BH1288"/>
  <c r="BG1288"/>
  <c r="BE1288"/>
  <c r="T1288"/>
  <c r="R1288"/>
  <c r="P1288"/>
  <c r="BI1286"/>
  <c r="BH1286"/>
  <c r="BG1286"/>
  <c r="BE1286"/>
  <c r="T1286"/>
  <c r="R1286"/>
  <c r="P1286"/>
  <c r="BI1283"/>
  <c r="BH1283"/>
  <c r="BG1283"/>
  <c r="BE1283"/>
  <c r="T1283"/>
  <c r="R1283"/>
  <c r="P1283"/>
  <c r="BI1282"/>
  <c r="BH1282"/>
  <c r="BG1282"/>
  <c r="BE1282"/>
  <c r="T1282"/>
  <c r="R1282"/>
  <c r="P1282"/>
  <c r="BI1276"/>
  <c r="BH1276"/>
  <c r="BG1276"/>
  <c r="BE1276"/>
  <c r="T1276"/>
  <c r="R1276"/>
  <c r="P1276"/>
  <c r="BI1272"/>
  <c r="BH1272"/>
  <c r="BG1272"/>
  <c r="BE1272"/>
  <c r="T1272"/>
  <c r="R1272"/>
  <c r="P1272"/>
  <c r="BI1266"/>
  <c r="BH1266"/>
  <c r="BG1266"/>
  <c r="BE1266"/>
  <c r="T1266"/>
  <c r="R1266"/>
  <c r="P1266"/>
  <c r="BI1263"/>
  <c r="BH1263"/>
  <c r="BG1263"/>
  <c r="BE1263"/>
  <c r="T1263"/>
  <c r="R1263"/>
  <c r="P1263"/>
  <c r="BI1262"/>
  <c r="BH1262"/>
  <c r="BG1262"/>
  <c r="BE1262"/>
  <c r="T1262"/>
  <c r="R1262"/>
  <c r="P1262"/>
  <c r="BI1260"/>
  <c r="BH1260"/>
  <c r="BG1260"/>
  <c r="BE1260"/>
  <c r="T1260"/>
  <c r="R1260"/>
  <c r="P1260"/>
  <c r="BI1258"/>
  <c r="BH1258"/>
  <c r="BG1258"/>
  <c r="BE1258"/>
  <c r="T1258"/>
  <c r="R1258"/>
  <c r="P1258"/>
  <c r="BI1255"/>
  <c r="BH1255"/>
  <c r="BG1255"/>
  <c r="BE1255"/>
  <c r="T1255"/>
  <c r="R1255"/>
  <c r="P1255"/>
  <c r="BI1254"/>
  <c r="BH1254"/>
  <c r="BG1254"/>
  <c r="BE1254"/>
  <c r="T1254"/>
  <c r="R1254"/>
  <c r="P1254"/>
  <c r="BI1253"/>
  <c r="BH1253"/>
  <c r="BG1253"/>
  <c r="BE1253"/>
  <c r="T1253"/>
  <c r="R1253"/>
  <c r="P1253"/>
  <c r="BI1251"/>
  <c r="BH1251"/>
  <c r="BG1251"/>
  <c r="BE1251"/>
  <c r="T1251"/>
  <c r="R1251"/>
  <c r="P1251"/>
  <c r="BI1250"/>
  <c r="BH1250"/>
  <c r="BG1250"/>
  <c r="BE1250"/>
  <c r="T1250"/>
  <c r="R1250"/>
  <c r="P1250"/>
  <c r="BI1249"/>
  <c r="BH1249"/>
  <c r="BG1249"/>
  <c r="BE1249"/>
  <c r="T1249"/>
  <c r="R1249"/>
  <c r="P1249"/>
  <c r="BI1248"/>
  <c r="BH1248"/>
  <c r="BG1248"/>
  <c r="BE1248"/>
  <c r="T1248"/>
  <c r="R1248"/>
  <c r="P1248"/>
  <c r="BI1246"/>
  <c r="BH1246"/>
  <c r="BG1246"/>
  <c r="BE1246"/>
  <c r="T1246"/>
  <c r="R1246"/>
  <c r="P1246"/>
  <c r="BI1244"/>
  <c r="BH1244"/>
  <c r="BG1244"/>
  <c r="BE1244"/>
  <c r="T1244"/>
  <c r="R1244"/>
  <c r="P1244"/>
  <c r="BI1242"/>
  <c r="BH1242"/>
  <c r="BG1242"/>
  <c r="BE1242"/>
  <c r="T1242"/>
  <c r="R1242"/>
  <c r="P1242"/>
  <c r="BI1240"/>
  <c r="BH1240"/>
  <c r="BG1240"/>
  <c r="BE1240"/>
  <c r="T1240"/>
  <c r="R1240"/>
  <c r="P1240"/>
  <c r="BI1239"/>
  <c r="BH1239"/>
  <c r="BG1239"/>
  <c r="BE1239"/>
  <c r="T1239"/>
  <c r="R1239"/>
  <c r="P1239"/>
  <c r="BI1238"/>
  <c r="BH1238"/>
  <c r="BG1238"/>
  <c r="BE1238"/>
  <c r="T1238"/>
  <c r="R1238"/>
  <c r="P1238"/>
  <c r="BI1237"/>
  <c r="BH1237"/>
  <c r="BG1237"/>
  <c r="BE1237"/>
  <c r="T1237"/>
  <c r="R1237"/>
  <c r="P1237"/>
  <c r="BI1235"/>
  <c r="BH1235"/>
  <c r="BG1235"/>
  <c r="BE1235"/>
  <c r="T1235"/>
  <c r="R1235"/>
  <c r="P1235"/>
  <c r="BI1233"/>
  <c r="BH1233"/>
  <c r="BG1233"/>
  <c r="BE1233"/>
  <c r="T1233"/>
  <c r="R1233"/>
  <c r="P1233"/>
  <c r="BI1231"/>
  <c r="BH1231"/>
  <c r="BG1231"/>
  <c r="BE1231"/>
  <c r="T1231"/>
  <c r="R1231"/>
  <c r="P1231"/>
  <c r="BI1228"/>
  <c r="BH1228"/>
  <c r="BG1228"/>
  <c r="BE1228"/>
  <c r="T1228"/>
  <c r="R1228"/>
  <c r="P1228"/>
  <c r="BI1227"/>
  <c r="BH1227"/>
  <c r="BG1227"/>
  <c r="BE1227"/>
  <c r="T1227"/>
  <c r="R1227"/>
  <c r="P1227"/>
  <c r="BI1226"/>
  <c r="BH1226"/>
  <c r="BG1226"/>
  <c r="BE1226"/>
  <c r="T1226"/>
  <c r="R1226"/>
  <c r="P1226"/>
  <c r="BI1223"/>
  <c r="BH1223"/>
  <c r="BG1223"/>
  <c r="BE1223"/>
  <c r="T1223"/>
  <c r="R1223"/>
  <c r="P1223"/>
  <c r="BI1221"/>
  <c r="BH1221"/>
  <c r="BG1221"/>
  <c r="BE1221"/>
  <c r="T1221"/>
  <c r="R1221"/>
  <c r="P1221"/>
  <c r="BI1218"/>
  <c r="BH1218"/>
  <c r="BG1218"/>
  <c r="BE1218"/>
  <c r="T1218"/>
  <c r="R1218"/>
  <c r="P1218"/>
  <c r="BI1215"/>
  <c r="BH1215"/>
  <c r="BG1215"/>
  <c r="BE1215"/>
  <c r="T1215"/>
  <c r="R1215"/>
  <c r="P1215"/>
  <c r="BI1211"/>
  <c r="BH1211"/>
  <c r="BG1211"/>
  <c r="BE1211"/>
  <c r="T1211"/>
  <c r="R1211"/>
  <c r="P1211"/>
  <c r="BI1199"/>
  <c r="BH1199"/>
  <c r="BG1199"/>
  <c r="BE1199"/>
  <c r="T1199"/>
  <c r="R1199"/>
  <c r="P1199"/>
  <c r="BI1196"/>
  <c r="BH1196"/>
  <c r="BG1196"/>
  <c r="BE1196"/>
  <c r="T1196"/>
  <c r="R1196"/>
  <c r="P1196"/>
  <c r="BI1192"/>
  <c r="BH1192"/>
  <c r="BG1192"/>
  <c r="BE1192"/>
  <c r="T1192"/>
  <c r="R1192"/>
  <c r="P1192"/>
  <c r="BI1191"/>
  <c r="BH1191"/>
  <c r="BG1191"/>
  <c r="BE1191"/>
  <c r="T1191"/>
  <c r="R1191"/>
  <c r="P1191"/>
  <c r="BI1188"/>
  <c r="BH1188"/>
  <c r="BG1188"/>
  <c r="BE1188"/>
  <c r="T1188"/>
  <c r="R1188"/>
  <c r="P1188"/>
  <c r="BI1185"/>
  <c r="BH1185"/>
  <c r="BG1185"/>
  <c r="BE1185"/>
  <c r="T1185"/>
  <c r="R1185"/>
  <c r="P1185"/>
  <c r="BI1183"/>
  <c r="BH1183"/>
  <c r="BG1183"/>
  <c r="BE1183"/>
  <c r="T1183"/>
  <c r="R1183"/>
  <c r="P1183"/>
  <c r="BI1181"/>
  <c r="BH1181"/>
  <c r="BG1181"/>
  <c r="BE1181"/>
  <c r="T1181"/>
  <c r="R1181"/>
  <c r="P1181"/>
  <c r="BI1179"/>
  <c r="BH1179"/>
  <c r="BG1179"/>
  <c r="BE1179"/>
  <c r="T1179"/>
  <c r="R1179"/>
  <c r="P1179"/>
  <c r="BI1177"/>
  <c r="BH1177"/>
  <c r="BG1177"/>
  <c r="BE1177"/>
  <c r="T1177"/>
  <c r="R1177"/>
  <c r="P1177"/>
  <c r="BI1175"/>
  <c r="BH1175"/>
  <c r="BG1175"/>
  <c r="BE1175"/>
  <c r="T1175"/>
  <c r="R1175"/>
  <c r="P1175"/>
  <c r="BI1173"/>
  <c r="BH1173"/>
  <c r="BG1173"/>
  <c r="BE1173"/>
  <c r="T1173"/>
  <c r="R1173"/>
  <c r="P1173"/>
  <c r="BI1171"/>
  <c r="BH1171"/>
  <c r="BG1171"/>
  <c r="BE1171"/>
  <c r="T1171"/>
  <c r="R1171"/>
  <c r="P1171"/>
  <c r="BI1169"/>
  <c r="BH1169"/>
  <c r="BG1169"/>
  <c r="BE1169"/>
  <c r="T1169"/>
  <c r="R1169"/>
  <c r="P1169"/>
  <c r="BI1168"/>
  <c r="BH1168"/>
  <c r="BG1168"/>
  <c r="BE1168"/>
  <c r="T1168"/>
  <c r="R1168"/>
  <c r="P1168"/>
  <c r="BI1165"/>
  <c r="BH1165"/>
  <c r="BG1165"/>
  <c r="BE1165"/>
  <c r="T1165"/>
  <c r="R1165"/>
  <c r="P1165"/>
  <c r="BI1162"/>
  <c r="BH1162"/>
  <c r="BG1162"/>
  <c r="BE1162"/>
  <c r="T1162"/>
  <c r="R1162"/>
  <c r="P1162"/>
  <c r="BI1160"/>
  <c r="BH1160"/>
  <c r="BG1160"/>
  <c r="BE1160"/>
  <c r="T1160"/>
  <c r="R1160"/>
  <c r="P1160"/>
  <c r="BI1158"/>
  <c r="BH1158"/>
  <c r="BG1158"/>
  <c r="BE1158"/>
  <c r="T1158"/>
  <c r="R1158"/>
  <c r="P1158"/>
  <c r="BI1143"/>
  <c r="BH1143"/>
  <c r="BG1143"/>
  <c r="BE1143"/>
  <c r="T1143"/>
  <c r="R1143"/>
  <c r="P1143"/>
  <c r="BI1129"/>
  <c r="BH1129"/>
  <c r="BG1129"/>
  <c r="BE1129"/>
  <c r="T1129"/>
  <c r="R1129"/>
  <c r="P1129"/>
  <c r="BI1115"/>
  <c r="BH1115"/>
  <c r="BG1115"/>
  <c r="BE1115"/>
  <c r="T1115"/>
  <c r="R1115"/>
  <c r="P1115"/>
  <c r="BI1105"/>
  <c r="BH1105"/>
  <c r="BG1105"/>
  <c r="BE1105"/>
  <c r="T1105"/>
  <c r="R1105"/>
  <c r="P1105"/>
  <c r="BI1095"/>
  <c r="BH1095"/>
  <c r="BG1095"/>
  <c r="BE1095"/>
  <c r="T1095"/>
  <c r="R1095"/>
  <c r="P1095"/>
  <c r="BI1093"/>
  <c r="BH1093"/>
  <c r="BG1093"/>
  <c r="BE1093"/>
  <c r="T1093"/>
  <c r="R1093"/>
  <c r="P1093"/>
  <c r="BI1090"/>
  <c r="BH1090"/>
  <c r="BG1090"/>
  <c r="BE1090"/>
  <c r="T1090"/>
  <c r="R1090"/>
  <c r="P1090"/>
  <c r="BI1087"/>
  <c r="BH1087"/>
  <c r="BG1087"/>
  <c r="BE1087"/>
  <c r="T1087"/>
  <c r="R1087"/>
  <c r="P1087"/>
  <c r="BI1073"/>
  <c r="BH1073"/>
  <c r="BG1073"/>
  <c r="BE1073"/>
  <c r="T1073"/>
  <c r="R1073"/>
  <c r="P1073"/>
  <c r="BI1072"/>
  <c r="BH1072"/>
  <c r="BG1072"/>
  <c r="BE1072"/>
  <c r="T1072"/>
  <c r="R1072"/>
  <c r="P1072"/>
  <c r="BI1069"/>
  <c r="BH1069"/>
  <c r="BG1069"/>
  <c r="BE1069"/>
  <c r="T1069"/>
  <c r="R1069"/>
  <c r="P1069"/>
  <c r="BI1063"/>
  <c r="BH1063"/>
  <c r="BG1063"/>
  <c r="BE1063"/>
  <c r="T1063"/>
  <c r="R1063"/>
  <c r="P1063"/>
  <c r="BI1057"/>
  <c r="BH1057"/>
  <c r="BG1057"/>
  <c r="BE1057"/>
  <c r="T1057"/>
  <c r="R1057"/>
  <c r="P1057"/>
  <c r="BI1051"/>
  <c r="BH1051"/>
  <c r="BG1051"/>
  <c r="BE1051"/>
  <c r="T1051"/>
  <c r="R1051"/>
  <c r="P1051"/>
  <c r="BI1049"/>
  <c r="BH1049"/>
  <c r="BG1049"/>
  <c r="BE1049"/>
  <c r="T1049"/>
  <c r="R1049"/>
  <c r="P1049"/>
  <c r="BI1047"/>
  <c r="BH1047"/>
  <c r="BG1047"/>
  <c r="BE1047"/>
  <c r="T1047"/>
  <c r="R1047"/>
  <c r="P1047"/>
  <c r="BI1035"/>
  <c r="BH1035"/>
  <c r="BG1035"/>
  <c r="BE1035"/>
  <c r="T1035"/>
  <c r="R1035"/>
  <c r="P1035"/>
  <c r="BI1023"/>
  <c r="BH1023"/>
  <c r="BG1023"/>
  <c r="BE1023"/>
  <c r="T1023"/>
  <c r="R1023"/>
  <c r="P1023"/>
  <c r="BI1011"/>
  <c r="BH1011"/>
  <c r="BG1011"/>
  <c r="BE1011"/>
  <c r="T1011"/>
  <c r="R1011"/>
  <c r="P1011"/>
  <c r="BI1010"/>
  <c r="BH1010"/>
  <c r="BG1010"/>
  <c r="BE1010"/>
  <c r="T1010"/>
  <c r="R1010"/>
  <c r="P1010"/>
  <c r="BI1008"/>
  <c r="BH1008"/>
  <c r="BG1008"/>
  <c r="BE1008"/>
  <c r="T1008"/>
  <c r="R1008"/>
  <c r="P1008"/>
  <c r="BI1007"/>
  <c r="BH1007"/>
  <c r="BG1007"/>
  <c r="BE1007"/>
  <c r="T1007"/>
  <c r="R1007"/>
  <c r="P1007"/>
  <c r="BI1006"/>
  <c r="BH1006"/>
  <c r="BG1006"/>
  <c r="BE1006"/>
  <c r="T1006"/>
  <c r="R1006"/>
  <c r="P1006"/>
  <c r="BI1005"/>
  <c r="BH1005"/>
  <c r="BG1005"/>
  <c r="BE1005"/>
  <c r="T1005"/>
  <c r="R1005"/>
  <c r="P1005"/>
  <c r="BI1004"/>
  <c r="BH1004"/>
  <c r="BG1004"/>
  <c r="BE1004"/>
  <c r="T1004"/>
  <c r="R1004"/>
  <c r="P1004"/>
  <c r="BI1002"/>
  <c r="BH1002"/>
  <c r="BG1002"/>
  <c r="BE1002"/>
  <c r="T1002"/>
  <c r="R1002"/>
  <c r="P1002"/>
  <c r="BI1001"/>
  <c r="BH1001"/>
  <c r="BG1001"/>
  <c r="BE1001"/>
  <c r="T1001"/>
  <c r="R1001"/>
  <c r="P1001"/>
  <c r="BI998"/>
  <c r="BH998"/>
  <c r="BG998"/>
  <c r="BE998"/>
  <c r="T998"/>
  <c r="R998"/>
  <c r="P998"/>
  <c r="BI994"/>
  <c r="BH994"/>
  <c r="BG994"/>
  <c r="BE994"/>
  <c r="T994"/>
  <c r="R994"/>
  <c r="P994"/>
  <c r="BI968"/>
  <c r="BH968"/>
  <c r="BG968"/>
  <c r="BE968"/>
  <c r="T968"/>
  <c r="R968"/>
  <c r="P968"/>
  <c r="BI950"/>
  <c r="BH950"/>
  <c r="BG950"/>
  <c r="BE950"/>
  <c r="T950"/>
  <c r="R950"/>
  <c r="P950"/>
  <c r="BI948"/>
  <c r="BH948"/>
  <c r="BG948"/>
  <c r="BE948"/>
  <c r="T948"/>
  <c r="R948"/>
  <c r="P948"/>
  <c r="BI946"/>
  <c r="BH946"/>
  <c r="BG946"/>
  <c r="BE946"/>
  <c r="T946"/>
  <c r="R946"/>
  <c r="P946"/>
  <c r="BI944"/>
  <c r="BH944"/>
  <c r="BG944"/>
  <c r="BE944"/>
  <c r="T944"/>
  <c r="R944"/>
  <c r="P944"/>
  <c r="BI942"/>
  <c r="BH942"/>
  <c r="BG942"/>
  <c r="BE942"/>
  <c r="T942"/>
  <c r="R942"/>
  <c r="P942"/>
  <c r="BI940"/>
  <c r="BH940"/>
  <c r="BG940"/>
  <c r="BE940"/>
  <c r="T940"/>
  <c r="R940"/>
  <c r="P940"/>
  <c r="BI938"/>
  <c r="BH938"/>
  <c r="BG938"/>
  <c r="BE938"/>
  <c r="T938"/>
  <c r="R938"/>
  <c r="P938"/>
  <c r="BI936"/>
  <c r="BH936"/>
  <c r="BG936"/>
  <c r="BE936"/>
  <c r="T936"/>
  <c r="R936"/>
  <c r="P936"/>
  <c r="BI933"/>
  <c r="BH933"/>
  <c r="BG933"/>
  <c r="BE933"/>
  <c r="T933"/>
  <c r="R933"/>
  <c r="P933"/>
  <c r="BI932"/>
  <c r="BH932"/>
  <c r="BG932"/>
  <c r="BE932"/>
  <c r="T932"/>
  <c r="R932"/>
  <c r="P932"/>
  <c r="BI930"/>
  <c r="BH930"/>
  <c r="BG930"/>
  <c r="BE930"/>
  <c r="T930"/>
  <c r="R930"/>
  <c r="P930"/>
  <c r="BI928"/>
  <c r="BH928"/>
  <c r="BG928"/>
  <c r="BE928"/>
  <c r="T928"/>
  <c r="R928"/>
  <c r="P928"/>
  <c r="BI918"/>
  <c r="BH918"/>
  <c r="BG918"/>
  <c r="BE918"/>
  <c r="T918"/>
  <c r="R918"/>
  <c r="P918"/>
  <c r="BI908"/>
  <c r="BH908"/>
  <c r="BG908"/>
  <c r="BE908"/>
  <c r="T908"/>
  <c r="R908"/>
  <c r="P908"/>
  <c r="BI898"/>
  <c r="BH898"/>
  <c r="BG898"/>
  <c r="BE898"/>
  <c r="T898"/>
  <c r="R898"/>
  <c r="P898"/>
  <c r="BI888"/>
  <c r="BH888"/>
  <c r="BG888"/>
  <c r="BE888"/>
  <c r="T888"/>
  <c r="R888"/>
  <c r="P888"/>
  <c r="BI885"/>
  <c r="BH885"/>
  <c r="BG885"/>
  <c r="BE885"/>
  <c r="T885"/>
  <c r="R885"/>
  <c r="P885"/>
  <c r="BI882"/>
  <c r="BH882"/>
  <c r="BG882"/>
  <c r="BE882"/>
  <c r="T882"/>
  <c r="R882"/>
  <c r="P882"/>
  <c r="BI879"/>
  <c r="BH879"/>
  <c r="BG879"/>
  <c r="BE879"/>
  <c r="T879"/>
  <c r="R879"/>
  <c r="P879"/>
  <c r="BI876"/>
  <c r="BH876"/>
  <c r="BG876"/>
  <c r="BE876"/>
  <c r="T876"/>
  <c r="R876"/>
  <c r="P876"/>
  <c r="BI873"/>
  <c r="BH873"/>
  <c r="BG873"/>
  <c r="BE873"/>
  <c r="T873"/>
  <c r="R873"/>
  <c r="P873"/>
  <c r="BI870"/>
  <c r="BH870"/>
  <c r="BG870"/>
  <c r="BE870"/>
  <c r="T870"/>
  <c r="R870"/>
  <c r="P870"/>
  <c r="BI864"/>
  <c r="BH864"/>
  <c r="BG864"/>
  <c r="BE864"/>
  <c r="T864"/>
  <c r="R864"/>
  <c r="P864"/>
  <c r="BI858"/>
  <c r="BH858"/>
  <c r="BG858"/>
  <c r="BE858"/>
  <c r="T858"/>
  <c r="R858"/>
  <c r="P858"/>
  <c r="BI856"/>
  <c r="BH856"/>
  <c r="BG856"/>
  <c r="BE856"/>
  <c r="T856"/>
  <c r="R856"/>
  <c r="P856"/>
  <c r="BI853"/>
  <c r="BH853"/>
  <c r="BG853"/>
  <c r="BE853"/>
  <c r="T853"/>
  <c r="R853"/>
  <c r="P853"/>
  <c r="BI852"/>
  <c r="BH852"/>
  <c r="BG852"/>
  <c r="BE852"/>
  <c r="T852"/>
  <c r="R852"/>
  <c r="P852"/>
  <c r="BI850"/>
  <c r="BH850"/>
  <c r="BG850"/>
  <c r="BE850"/>
  <c r="T850"/>
  <c r="R850"/>
  <c r="P850"/>
  <c r="BI848"/>
  <c r="BH848"/>
  <c r="BG848"/>
  <c r="BE848"/>
  <c r="T848"/>
  <c r="R848"/>
  <c r="P848"/>
  <c r="BI845"/>
  <c r="BH845"/>
  <c r="BG845"/>
  <c r="BE845"/>
  <c r="T845"/>
  <c r="R845"/>
  <c r="P845"/>
  <c r="BI844"/>
  <c r="BH844"/>
  <c r="BG844"/>
  <c r="BE844"/>
  <c r="T844"/>
  <c r="R844"/>
  <c r="P844"/>
  <c r="BI841"/>
  <c r="BH841"/>
  <c r="BG841"/>
  <c r="BE841"/>
  <c r="T841"/>
  <c r="R841"/>
  <c r="P841"/>
  <c r="BI839"/>
  <c r="BH839"/>
  <c r="BG839"/>
  <c r="BE839"/>
  <c r="T839"/>
  <c r="R839"/>
  <c r="P839"/>
  <c r="BI836"/>
  <c r="BH836"/>
  <c r="BG836"/>
  <c r="BE836"/>
  <c r="T836"/>
  <c r="R836"/>
  <c r="P836"/>
  <c r="BI834"/>
  <c r="BH834"/>
  <c r="BG834"/>
  <c r="BE834"/>
  <c r="T834"/>
  <c r="R834"/>
  <c r="P834"/>
  <c r="BI820"/>
  <c r="BH820"/>
  <c r="BG820"/>
  <c r="BE820"/>
  <c r="T820"/>
  <c r="R820"/>
  <c r="P820"/>
  <c r="BI818"/>
  <c r="BH818"/>
  <c r="BG818"/>
  <c r="BE818"/>
  <c r="T818"/>
  <c r="R818"/>
  <c r="P818"/>
  <c r="BI816"/>
  <c r="BH816"/>
  <c r="BG816"/>
  <c r="BE816"/>
  <c r="T816"/>
  <c r="R816"/>
  <c r="P816"/>
  <c r="BI812"/>
  <c r="BH812"/>
  <c r="BG812"/>
  <c r="BE812"/>
  <c r="T812"/>
  <c r="R812"/>
  <c r="P812"/>
  <c r="BI801"/>
  <c r="BH801"/>
  <c r="BG801"/>
  <c r="BE801"/>
  <c r="T801"/>
  <c r="R801"/>
  <c r="P801"/>
  <c r="BI791"/>
  <c r="BH791"/>
  <c r="BG791"/>
  <c r="BE791"/>
  <c r="T791"/>
  <c r="R791"/>
  <c r="P791"/>
  <c r="BI788"/>
  <c r="BH788"/>
  <c r="BG788"/>
  <c r="BE788"/>
  <c r="T788"/>
  <c r="R788"/>
  <c r="P788"/>
  <c r="BI787"/>
  <c r="BH787"/>
  <c r="BG787"/>
  <c r="BE787"/>
  <c r="T787"/>
  <c r="R787"/>
  <c r="P787"/>
  <c r="BI784"/>
  <c r="BH784"/>
  <c r="BG784"/>
  <c r="BE784"/>
  <c r="T784"/>
  <c r="R784"/>
  <c r="P784"/>
  <c r="BI781"/>
  <c r="BH781"/>
  <c r="BG781"/>
  <c r="BE781"/>
  <c r="T781"/>
  <c r="R781"/>
  <c r="P781"/>
  <c r="BI780"/>
  <c r="BH780"/>
  <c r="BG780"/>
  <c r="BE780"/>
  <c r="T780"/>
  <c r="R780"/>
  <c r="P780"/>
  <c r="BI779"/>
  <c r="BH779"/>
  <c r="BG779"/>
  <c r="BE779"/>
  <c r="T779"/>
  <c r="R779"/>
  <c r="P779"/>
  <c r="BI776"/>
  <c r="BH776"/>
  <c r="BG776"/>
  <c r="BE776"/>
  <c r="T776"/>
  <c r="R776"/>
  <c r="P776"/>
  <c r="BI766"/>
  <c r="BH766"/>
  <c r="BG766"/>
  <c r="BE766"/>
  <c r="T766"/>
  <c r="R766"/>
  <c r="P766"/>
  <c r="BI765"/>
  <c r="BH765"/>
  <c r="BG765"/>
  <c r="BE765"/>
  <c r="T765"/>
  <c r="R765"/>
  <c r="P765"/>
  <c r="BI761"/>
  <c r="BH761"/>
  <c r="BG761"/>
  <c r="BE761"/>
  <c r="T761"/>
  <c r="R761"/>
  <c r="P761"/>
  <c r="BI758"/>
  <c r="BH758"/>
  <c r="BG758"/>
  <c r="BE758"/>
  <c r="T758"/>
  <c r="R758"/>
  <c r="P758"/>
  <c r="BI757"/>
  <c r="BH757"/>
  <c r="BG757"/>
  <c r="BE757"/>
  <c r="T757"/>
  <c r="R757"/>
  <c r="P757"/>
  <c r="BI756"/>
  <c r="BH756"/>
  <c r="BG756"/>
  <c r="BE756"/>
  <c r="T756"/>
  <c r="R756"/>
  <c r="P756"/>
  <c r="BI754"/>
  <c r="BH754"/>
  <c r="BG754"/>
  <c r="BE754"/>
  <c r="T754"/>
  <c r="R754"/>
  <c r="P754"/>
  <c r="BI753"/>
  <c r="BH753"/>
  <c r="BG753"/>
  <c r="BE753"/>
  <c r="T753"/>
  <c r="R753"/>
  <c r="P753"/>
  <c r="BI752"/>
  <c r="BH752"/>
  <c r="BG752"/>
  <c r="BE752"/>
  <c r="T752"/>
  <c r="R752"/>
  <c r="P752"/>
  <c r="BI751"/>
  <c r="BH751"/>
  <c r="BG751"/>
  <c r="BE751"/>
  <c r="T751"/>
  <c r="R751"/>
  <c r="P751"/>
  <c r="BI745"/>
  <c r="BH745"/>
  <c r="BG745"/>
  <c r="BE745"/>
  <c r="T745"/>
  <c r="R745"/>
  <c r="P745"/>
  <c r="BI741"/>
  <c r="BH741"/>
  <c r="BG741"/>
  <c r="BE741"/>
  <c r="T741"/>
  <c r="R741"/>
  <c r="P741"/>
  <c r="BI738"/>
  <c r="BH738"/>
  <c r="BG738"/>
  <c r="BE738"/>
  <c r="T738"/>
  <c r="R738"/>
  <c r="P738"/>
  <c r="BI730"/>
  <c r="BH730"/>
  <c r="BG730"/>
  <c r="BE730"/>
  <c r="T730"/>
  <c r="R730"/>
  <c r="P730"/>
  <c r="BI729"/>
  <c r="BH729"/>
  <c r="BG729"/>
  <c r="BE729"/>
  <c r="T729"/>
  <c r="R729"/>
  <c r="P729"/>
  <c r="BI728"/>
  <c r="BH728"/>
  <c r="BG728"/>
  <c r="BE728"/>
  <c r="T728"/>
  <c r="R728"/>
  <c r="P728"/>
  <c r="BI727"/>
  <c r="BH727"/>
  <c r="BG727"/>
  <c r="BE727"/>
  <c r="T727"/>
  <c r="R727"/>
  <c r="P727"/>
  <c r="BI725"/>
  <c r="BH725"/>
  <c r="BG725"/>
  <c r="BE725"/>
  <c r="T725"/>
  <c r="R725"/>
  <c r="P725"/>
  <c r="BI723"/>
  <c r="BH723"/>
  <c r="BG723"/>
  <c r="BE723"/>
  <c r="T723"/>
  <c r="R723"/>
  <c r="P723"/>
  <c r="BI722"/>
  <c r="BH722"/>
  <c r="BG722"/>
  <c r="BE722"/>
  <c r="T722"/>
  <c r="R722"/>
  <c r="P722"/>
  <c r="BI721"/>
  <c r="BH721"/>
  <c r="BG721"/>
  <c r="BE721"/>
  <c r="T721"/>
  <c r="R721"/>
  <c r="P721"/>
  <c r="BI720"/>
  <c r="BH720"/>
  <c r="BG720"/>
  <c r="BE720"/>
  <c r="T720"/>
  <c r="R720"/>
  <c r="P720"/>
  <c r="BI719"/>
  <c r="BH719"/>
  <c r="BG719"/>
  <c r="BE719"/>
  <c r="T719"/>
  <c r="R719"/>
  <c r="P719"/>
  <c r="BI718"/>
  <c r="BH718"/>
  <c r="BG718"/>
  <c r="BE718"/>
  <c r="T718"/>
  <c r="R718"/>
  <c r="P718"/>
  <c r="BI716"/>
  <c r="BH716"/>
  <c r="BG716"/>
  <c r="BE716"/>
  <c r="T716"/>
  <c r="R716"/>
  <c r="P716"/>
  <c r="BI715"/>
  <c r="BH715"/>
  <c r="BG715"/>
  <c r="BE715"/>
  <c r="T715"/>
  <c r="R715"/>
  <c r="P715"/>
  <c r="BI714"/>
  <c r="BH714"/>
  <c r="BG714"/>
  <c r="BE714"/>
  <c r="T714"/>
  <c r="R714"/>
  <c r="P714"/>
  <c r="BI713"/>
  <c r="BH713"/>
  <c r="BG713"/>
  <c r="BE713"/>
  <c r="T713"/>
  <c r="R713"/>
  <c r="P713"/>
  <c r="BI712"/>
  <c r="BH712"/>
  <c r="BG712"/>
  <c r="BE712"/>
  <c r="T712"/>
  <c r="R712"/>
  <c r="P712"/>
  <c r="BI711"/>
  <c r="BH711"/>
  <c r="BG711"/>
  <c r="BE711"/>
  <c r="T711"/>
  <c r="R711"/>
  <c r="P711"/>
  <c r="BI710"/>
  <c r="BH710"/>
  <c r="BG710"/>
  <c r="BE710"/>
  <c r="T710"/>
  <c r="R710"/>
  <c r="P710"/>
  <c r="BI709"/>
  <c r="BH709"/>
  <c r="BG709"/>
  <c r="BE709"/>
  <c r="T709"/>
  <c r="R709"/>
  <c r="P709"/>
  <c r="BI707"/>
  <c r="BH707"/>
  <c r="BG707"/>
  <c r="BE707"/>
  <c r="T707"/>
  <c r="R707"/>
  <c r="P707"/>
  <c r="BI706"/>
  <c r="BH706"/>
  <c r="BG706"/>
  <c r="BE706"/>
  <c r="T706"/>
  <c r="R706"/>
  <c r="P706"/>
  <c r="BI703"/>
  <c r="BH703"/>
  <c r="BG703"/>
  <c r="BE703"/>
  <c r="T703"/>
  <c r="R703"/>
  <c r="P703"/>
  <c r="BI702"/>
  <c r="BH702"/>
  <c r="BG702"/>
  <c r="BE702"/>
  <c r="T702"/>
  <c r="R702"/>
  <c r="P702"/>
  <c r="BI700"/>
  <c r="BH700"/>
  <c r="BG700"/>
  <c r="BE700"/>
  <c r="T700"/>
  <c r="R700"/>
  <c r="P700"/>
  <c r="BI699"/>
  <c r="BH699"/>
  <c r="BG699"/>
  <c r="BE699"/>
  <c r="T699"/>
  <c r="R699"/>
  <c r="P699"/>
  <c r="BI698"/>
  <c r="BH698"/>
  <c r="BG698"/>
  <c r="BE698"/>
  <c r="T698"/>
  <c r="R698"/>
  <c r="P698"/>
  <c r="BI695"/>
  <c r="BH695"/>
  <c r="BG695"/>
  <c r="BE695"/>
  <c r="T695"/>
  <c r="R695"/>
  <c r="P695"/>
  <c r="BI694"/>
  <c r="BH694"/>
  <c r="BG694"/>
  <c r="BE694"/>
  <c r="T694"/>
  <c r="R694"/>
  <c r="P694"/>
  <c r="BI692"/>
  <c r="BH692"/>
  <c r="BG692"/>
  <c r="BE692"/>
  <c r="T692"/>
  <c r="R692"/>
  <c r="P692"/>
  <c r="BI690"/>
  <c r="BH690"/>
  <c r="BG690"/>
  <c r="BE690"/>
  <c r="T690"/>
  <c r="R690"/>
  <c r="P690"/>
  <c r="BI687"/>
  <c r="BH687"/>
  <c r="BG687"/>
  <c r="BE687"/>
  <c r="T687"/>
  <c r="R687"/>
  <c r="P687"/>
  <c r="BI685"/>
  <c r="BH685"/>
  <c r="BG685"/>
  <c r="BE685"/>
  <c r="T685"/>
  <c r="R685"/>
  <c r="P685"/>
  <c r="BI683"/>
  <c r="BH683"/>
  <c r="BG683"/>
  <c r="BE683"/>
  <c r="T683"/>
  <c r="R683"/>
  <c r="P683"/>
  <c r="BI679"/>
  <c r="BH679"/>
  <c r="BG679"/>
  <c r="BE679"/>
  <c r="T679"/>
  <c r="R679"/>
  <c r="P679"/>
  <c r="BI675"/>
  <c r="BH675"/>
  <c r="BG675"/>
  <c r="BE675"/>
  <c r="T675"/>
  <c r="R675"/>
  <c r="P675"/>
  <c r="BI672"/>
  <c r="BH672"/>
  <c r="BG672"/>
  <c r="BE672"/>
  <c r="T672"/>
  <c r="R672"/>
  <c r="P672"/>
  <c r="BI668"/>
  <c r="BH668"/>
  <c r="BG668"/>
  <c r="BE668"/>
  <c r="T668"/>
  <c r="R668"/>
  <c r="P668"/>
  <c r="BI660"/>
  <c r="BH660"/>
  <c r="BG660"/>
  <c r="BE660"/>
  <c r="T660"/>
  <c r="R660"/>
  <c r="P660"/>
  <c r="BI657"/>
  <c r="BH657"/>
  <c r="BG657"/>
  <c r="BE657"/>
  <c r="T657"/>
  <c r="R657"/>
  <c r="P657"/>
  <c r="BI649"/>
  <c r="BH649"/>
  <c r="BG649"/>
  <c r="BE649"/>
  <c r="T649"/>
  <c r="R649"/>
  <c r="P649"/>
  <c r="BI646"/>
  <c r="BH646"/>
  <c r="BG646"/>
  <c r="BE646"/>
  <c r="T646"/>
  <c r="R646"/>
  <c r="P646"/>
  <c r="BI643"/>
  <c r="BH643"/>
  <c r="BG643"/>
  <c r="BE643"/>
  <c r="T643"/>
  <c r="R643"/>
  <c r="P643"/>
  <c r="BI641"/>
  <c r="BH641"/>
  <c r="BG641"/>
  <c r="BE641"/>
  <c r="T641"/>
  <c r="R641"/>
  <c r="P641"/>
  <c r="BI638"/>
  <c r="BH638"/>
  <c r="BG638"/>
  <c r="BE638"/>
  <c r="T638"/>
  <c r="R638"/>
  <c r="P638"/>
  <c r="BI636"/>
  <c r="BH636"/>
  <c r="BG636"/>
  <c r="BE636"/>
  <c r="T636"/>
  <c r="R636"/>
  <c r="P636"/>
  <c r="BI634"/>
  <c r="BH634"/>
  <c r="BG634"/>
  <c r="BE634"/>
  <c r="T634"/>
  <c r="R634"/>
  <c r="P634"/>
  <c r="BI632"/>
  <c r="BH632"/>
  <c r="BG632"/>
  <c r="BE632"/>
  <c r="T632"/>
  <c r="R632"/>
  <c r="P632"/>
  <c r="BI630"/>
  <c r="BH630"/>
  <c r="BG630"/>
  <c r="BE630"/>
  <c r="T630"/>
  <c r="R630"/>
  <c r="P630"/>
  <c r="BI622"/>
  <c r="BH622"/>
  <c r="BG622"/>
  <c r="BE622"/>
  <c r="T622"/>
  <c r="R622"/>
  <c r="P622"/>
  <c r="BI620"/>
  <c r="BH620"/>
  <c r="BG620"/>
  <c r="BE620"/>
  <c r="T620"/>
  <c r="R620"/>
  <c r="P620"/>
  <c r="BI612"/>
  <c r="BH612"/>
  <c r="BG612"/>
  <c r="BE612"/>
  <c r="T612"/>
  <c r="R612"/>
  <c r="P612"/>
  <c r="BI602"/>
  <c r="BH602"/>
  <c r="BG602"/>
  <c r="BE602"/>
  <c r="T602"/>
  <c r="R602"/>
  <c r="P602"/>
  <c r="BI599"/>
  <c r="BH599"/>
  <c r="BG599"/>
  <c r="BE599"/>
  <c r="T599"/>
  <c r="R599"/>
  <c r="P599"/>
  <c r="BI598"/>
  <c r="BH598"/>
  <c r="BG598"/>
  <c r="BE598"/>
  <c r="T598"/>
  <c r="R598"/>
  <c r="P598"/>
  <c r="BI596"/>
  <c r="BH596"/>
  <c r="BG596"/>
  <c r="BE596"/>
  <c r="T596"/>
  <c r="R596"/>
  <c r="P596"/>
  <c r="BI594"/>
  <c r="BH594"/>
  <c r="BG594"/>
  <c r="BE594"/>
  <c r="T594"/>
  <c r="R594"/>
  <c r="P594"/>
  <c r="BI591"/>
  <c r="BH591"/>
  <c r="BG591"/>
  <c r="BE591"/>
  <c r="T591"/>
  <c r="R591"/>
  <c r="P591"/>
  <c r="BI588"/>
  <c r="BH588"/>
  <c r="BG588"/>
  <c r="BE588"/>
  <c r="T588"/>
  <c r="R588"/>
  <c r="P588"/>
  <c r="BI587"/>
  <c r="BH587"/>
  <c r="BG587"/>
  <c r="BE587"/>
  <c r="T587"/>
  <c r="R587"/>
  <c r="P587"/>
  <c r="BI585"/>
  <c r="BH585"/>
  <c r="BG585"/>
  <c r="BE585"/>
  <c r="T585"/>
  <c r="R585"/>
  <c r="P585"/>
  <c r="BI582"/>
  <c r="BH582"/>
  <c r="BG582"/>
  <c r="BE582"/>
  <c r="T582"/>
  <c r="R582"/>
  <c r="P582"/>
  <c r="BI581"/>
  <c r="BH581"/>
  <c r="BG581"/>
  <c r="BE581"/>
  <c r="T581"/>
  <c r="R581"/>
  <c r="P581"/>
  <c r="BI578"/>
  <c r="BH578"/>
  <c r="BG578"/>
  <c r="BE578"/>
  <c r="T578"/>
  <c r="R578"/>
  <c r="P578"/>
  <c r="BI572"/>
  <c r="BH572"/>
  <c r="BG572"/>
  <c r="BE572"/>
  <c r="T572"/>
  <c r="R572"/>
  <c r="P572"/>
  <c r="BI568"/>
  <c r="BH568"/>
  <c r="BG568"/>
  <c r="BE568"/>
  <c r="T568"/>
  <c r="R568"/>
  <c r="P568"/>
  <c r="BI564"/>
  <c r="BH564"/>
  <c r="BG564"/>
  <c r="BE564"/>
  <c r="T564"/>
  <c r="R564"/>
  <c r="P564"/>
  <c r="BI561"/>
  <c r="BH561"/>
  <c r="BG561"/>
  <c r="BE561"/>
  <c r="T561"/>
  <c r="R561"/>
  <c r="P561"/>
  <c r="BI555"/>
  <c r="BH555"/>
  <c r="BG555"/>
  <c r="BE555"/>
  <c r="T555"/>
  <c r="R555"/>
  <c r="P555"/>
  <c r="BI552"/>
  <c r="BH552"/>
  <c r="BG552"/>
  <c r="BE552"/>
  <c r="T552"/>
  <c r="R552"/>
  <c r="P552"/>
  <c r="BI546"/>
  <c r="BH546"/>
  <c r="BG546"/>
  <c r="BE546"/>
  <c r="T546"/>
  <c r="R546"/>
  <c r="P546"/>
  <c r="BI542"/>
  <c r="BH542"/>
  <c r="BG542"/>
  <c r="BE542"/>
  <c r="T542"/>
  <c r="R542"/>
  <c r="P542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3"/>
  <c r="BH533"/>
  <c r="BG533"/>
  <c r="BE533"/>
  <c r="T533"/>
  <c r="R533"/>
  <c r="P533"/>
  <c r="BI527"/>
  <c r="BH527"/>
  <c r="BG527"/>
  <c r="BE527"/>
  <c r="T527"/>
  <c r="R527"/>
  <c r="P527"/>
  <c r="BI524"/>
  <c r="BH524"/>
  <c r="BG524"/>
  <c r="BE524"/>
  <c r="T524"/>
  <c r="R524"/>
  <c r="P524"/>
  <c r="BI520"/>
  <c r="BH520"/>
  <c r="BG520"/>
  <c r="BE520"/>
  <c r="T520"/>
  <c r="R520"/>
  <c r="P520"/>
  <c r="BI514"/>
  <c r="BH514"/>
  <c r="BG514"/>
  <c r="BE514"/>
  <c r="T514"/>
  <c r="R514"/>
  <c r="P514"/>
  <c r="BI511"/>
  <c r="BH511"/>
  <c r="BG511"/>
  <c r="BE511"/>
  <c r="T511"/>
  <c r="R511"/>
  <c r="P511"/>
  <c r="BI510"/>
  <c r="BH510"/>
  <c r="BG510"/>
  <c r="BE510"/>
  <c r="T510"/>
  <c r="R510"/>
  <c r="P510"/>
  <c r="BI503"/>
  <c r="BH503"/>
  <c r="BG503"/>
  <c r="BE503"/>
  <c r="T503"/>
  <c r="R503"/>
  <c r="P503"/>
  <c r="BI499"/>
  <c r="BH499"/>
  <c r="BG499"/>
  <c r="BE499"/>
  <c r="T499"/>
  <c r="R499"/>
  <c r="P499"/>
  <c r="BI497"/>
  <c r="BH497"/>
  <c r="BG497"/>
  <c r="BE497"/>
  <c r="T497"/>
  <c r="R497"/>
  <c r="P497"/>
  <c r="BI495"/>
  <c r="BH495"/>
  <c r="BG495"/>
  <c r="BE495"/>
  <c r="T495"/>
  <c r="R495"/>
  <c r="P495"/>
  <c r="BI491"/>
  <c r="BH491"/>
  <c r="BG491"/>
  <c r="BE491"/>
  <c r="T491"/>
  <c r="R491"/>
  <c r="P491"/>
  <c r="BI489"/>
  <c r="BH489"/>
  <c r="BG489"/>
  <c r="BE489"/>
  <c r="T489"/>
  <c r="R489"/>
  <c r="P489"/>
  <c r="BI482"/>
  <c r="BH482"/>
  <c r="BG482"/>
  <c r="BE482"/>
  <c r="T482"/>
  <c r="R482"/>
  <c r="P482"/>
  <c r="BI479"/>
  <c r="BH479"/>
  <c r="BG479"/>
  <c r="BE479"/>
  <c r="T479"/>
  <c r="R479"/>
  <c r="P479"/>
  <c r="BI478"/>
  <c r="BH478"/>
  <c r="BG478"/>
  <c r="BE478"/>
  <c r="T478"/>
  <c r="R478"/>
  <c r="P478"/>
  <c r="BI476"/>
  <c r="BH476"/>
  <c r="BG476"/>
  <c r="BE476"/>
  <c r="T476"/>
  <c r="R476"/>
  <c r="P476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62"/>
  <c r="BH462"/>
  <c r="BG462"/>
  <c r="BE462"/>
  <c r="T462"/>
  <c r="R462"/>
  <c r="P462"/>
  <c r="BI449"/>
  <c r="BH449"/>
  <c r="BG449"/>
  <c r="BE449"/>
  <c r="T449"/>
  <c r="R449"/>
  <c r="P449"/>
  <c r="BI446"/>
  <c r="BH446"/>
  <c r="BG446"/>
  <c r="BE446"/>
  <c r="T446"/>
  <c r="R446"/>
  <c r="P446"/>
  <c r="BI443"/>
  <c r="BH443"/>
  <c r="BG443"/>
  <c r="BE443"/>
  <c r="T443"/>
  <c r="R443"/>
  <c r="P443"/>
  <c r="BI441"/>
  <c r="BH441"/>
  <c r="BG441"/>
  <c r="BE441"/>
  <c r="T441"/>
  <c r="R441"/>
  <c r="P441"/>
  <c r="BI439"/>
  <c r="BH439"/>
  <c r="BG439"/>
  <c r="BE439"/>
  <c r="T439"/>
  <c r="R439"/>
  <c r="P439"/>
  <c r="BI431"/>
  <c r="BH431"/>
  <c r="BG431"/>
  <c r="BE431"/>
  <c r="T431"/>
  <c r="R431"/>
  <c r="P431"/>
  <c r="BI427"/>
  <c r="BH427"/>
  <c r="BG427"/>
  <c r="BE427"/>
  <c r="T427"/>
  <c r="R427"/>
  <c r="P427"/>
  <c r="BI420"/>
  <c r="BH420"/>
  <c r="BG420"/>
  <c r="BE420"/>
  <c r="T420"/>
  <c r="R420"/>
  <c r="P420"/>
  <c r="BI414"/>
  <c r="BH414"/>
  <c r="BG414"/>
  <c r="BE414"/>
  <c r="T414"/>
  <c r="R414"/>
  <c r="P414"/>
  <c r="BI411"/>
  <c r="BH411"/>
  <c r="BG411"/>
  <c r="BE411"/>
  <c r="T411"/>
  <c r="R411"/>
  <c r="P411"/>
  <c r="BI408"/>
  <c r="BH408"/>
  <c r="BG408"/>
  <c r="BE408"/>
  <c r="T408"/>
  <c r="R408"/>
  <c r="P408"/>
  <c r="BI404"/>
  <c r="BH404"/>
  <c r="BG404"/>
  <c r="BE404"/>
  <c r="T404"/>
  <c r="R404"/>
  <c r="P404"/>
  <c r="BI396"/>
  <c r="BH396"/>
  <c r="BG396"/>
  <c r="BE396"/>
  <c r="T396"/>
  <c r="R396"/>
  <c r="P396"/>
  <c r="BI390"/>
  <c r="BH390"/>
  <c r="BG390"/>
  <c r="BE390"/>
  <c r="T390"/>
  <c r="R390"/>
  <c r="P390"/>
  <c r="BI382"/>
  <c r="BH382"/>
  <c r="BG382"/>
  <c r="BE382"/>
  <c r="T382"/>
  <c r="R382"/>
  <c r="P382"/>
  <c r="BI374"/>
  <c r="BH374"/>
  <c r="BG374"/>
  <c r="BE374"/>
  <c r="T374"/>
  <c r="R374"/>
  <c r="P374"/>
  <c r="BI363"/>
  <c r="BH363"/>
  <c r="BG363"/>
  <c r="BE363"/>
  <c r="T363"/>
  <c r="R363"/>
  <c r="P363"/>
  <c r="BI360"/>
  <c r="BH360"/>
  <c r="BG360"/>
  <c r="BE360"/>
  <c r="T360"/>
  <c r="R360"/>
  <c r="P360"/>
  <c r="BI346"/>
  <c r="BH346"/>
  <c r="BG346"/>
  <c r="BE346"/>
  <c r="T346"/>
  <c r="R346"/>
  <c r="P346"/>
  <c r="BI332"/>
  <c r="BH332"/>
  <c r="BG332"/>
  <c r="BE332"/>
  <c r="T332"/>
  <c r="R332"/>
  <c r="P332"/>
  <c r="BI323"/>
  <c r="BH323"/>
  <c r="BG323"/>
  <c r="BE323"/>
  <c r="T323"/>
  <c r="R323"/>
  <c r="P323"/>
  <c r="BI317"/>
  <c r="BH317"/>
  <c r="BG317"/>
  <c r="BE317"/>
  <c r="T317"/>
  <c r="R317"/>
  <c r="P317"/>
  <c r="BI310"/>
  <c r="BH310"/>
  <c r="BG310"/>
  <c r="BE310"/>
  <c r="T310"/>
  <c r="R310"/>
  <c r="P310"/>
  <c r="BI302"/>
  <c r="BH302"/>
  <c r="BG302"/>
  <c r="BE302"/>
  <c r="T302"/>
  <c r="R302"/>
  <c r="P302"/>
  <c r="BI286"/>
  <c r="BH286"/>
  <c r="BG286"/>
  <c r="BE286"/>
  <c r="T286"/>
  <c r="R286"/>
  <c r="P286"/>
  <c r="BI283"/>
  <c r="BH283"/>
  <c r="BG283"/>
  <c r="BE283"/>
  <c r="T283"/>
  <c r="R283"/>
  <c r="P283"/>
  <c r="BI273"/>
  <c r="BH273"/>
  <c r="BG273"/>
  <c r="BE273"/>
  <c r="T273"/>
  <c r="R273"/>
  <c r="P273"/>
  <c r="BI255"/>
  <c r="BH255"/>
  <c r="BG255"/>
  <c r="BE255"/>
  <c r="T255"/>
  <c r="R255"/>
  <c r="P255"/>
  <c r="BI249"/>
  <c r="BH249"/>
  <c r="BG249"/>
  <c r="BE249"/>
  <c r="T249"/>
  <c r="R249"/>
  <c r="P249"/>
  <c r="BI231"/>
  <c r="BH231"/>
  <c r="BG231"/>
  <c r="BE231"/>
  <c r="T231"/>
  <c r="R231"/>
  <c r="P231"/>
  <c r="BI215"/>
  <c r="BH215"/>
  <c r="BG215"/>
  <c r="BE215"/>
  <c r="T215"/>
  <c r="R215"/>
  <c r="P215"/>
  <c r="BI209"/>
  <c r="BH209"/>
  <c r="BG209"/>
  <c r="BE209"/>
  <c r="T209"/>
  <c r="R209"/>
  <c r="P209"/>
  <c r="BI195"/>
  <c r="BH195"/>
  <c r="BG195"/>
  <c r="BE195"/>
  <c r="T195"/>
  <c r="R195"/>
  <c r="P195"/>
  <c r="BI181"/>
  <c r="BH181"/>
  <c r="BG181"/>
  <c r="BE181"/>
  <c r="T181"/>
  <c r="R181"/>
  <c r="P181"/>
  <c r="BI177"/>
  <c r="BH177"/>
  <c r="BG177"/>
  <c r="BE177"/>
  <c r="T177"/>
  <c r="R177"/>
  <c r="P177"/>
  <c r="BI174"/>
  <c r="BH174"/>
  <c r="BG174"/>
  <c r="BE174"/>
  <c r="T174"/>
  <c r="R174"/>
  <c r="P174"/>
  <c r="BI172"/>
  <c r="BH172"/>
  <c r="BG172"/>
  <c r="BE172"/>
  <c r="T172"/>
  <c r="R172"/>
  <c r="P172"/>
  <c r="BI162"/>
  <c r="BH162"/>
  <c r="BG162"/>
  <c r="BE162"/>
  <c r="T162"/>
  <c r="R162"/>
  <c r="P162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F143"/>
  <c r="E141"/>
  <c r="F89"/>
  <c r="E87"/>
  <c r="J24"/>
  <c r="E24"/>
  <c r="J146"/>
  <c r="J23"/>
  <c r="J21"/>
  <c r="E21"/>
  <c r="J145"/>
  <c r="J20"/>
  <c r="J18"/>
  <c r="E18"/>
  <c r="F146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1785"/>
  <c r="BK1656"/>
  <c r="J1616"/>
  <c r="BK1160"/>
  <c r="J1614"/>
  <c r="BK1583"/>
  <c r="BK1546"/>
  <c r="J1520"/>
  <c r="J1480"/>
  <c r="BK1444"/>
  <c r="J1431"/>
  <c r="J1391"/>
  <c r="J1347"/>
  <c r="J1339"/>
  <c r="BK1335"/>
  <c r="BK1325"/>
  <c r="BK1313"/>
  <c r="J1297"/>
  <c r="J1168"/>
  <c r="BK1063"/>
  <c r="BK1004"/>
  <c r="J2135"/>
  <c r="J2133"/>
  <c r="J2131"/>
  <c r="BK2126"/>
  <c r="J2079"/>
  <c r="BK2044"/>
  <c r="BK1990"/>
  <c r="J1926"/>
  <c r="J1095"/>
  <c r="J1008"/>
  <c r="J944"/>
  <c r="J2126"/>
  <c r="BK2079"/>
  <c r="BK2039"/>
  <c r="J2022"/>
  <c r="BK1894"/>
  <c r="J1812"/>
  <c r="BK1660"/>
  <c r="BK1633"/>
  <c r="J1628"/>
  <c r="BK1612"/>
  <c r="J1595"/>
  <c r="J1577"/>
  <c r="BK1552"/>
  <c r="BK1536"/>
  <c r="BK1490"/>
  <c r="J1073"/>
  <c r="J1035"/>
  <c r="J1007"/>
  <c r="BK2047"/>
  <c r="J2042"/>
  <c r="BK2022"/>
  <c r="J1785"/>
  <c r="BK1728"/>
  <c r="J1660"/>
  <c r="BK1653"/>
  <c r="J1644"/>
  <c r="J1633"/>
  <c r="BK1606"/>
  <c r="J1601"/>
  <c r="BK1571"/>
  <c r="BK1544"/>
  <c r="BK1512"/>
  <c r="BK1480"/>
  <c r="J1457"/>
  <c r="BK1447"/>
  <c r="J1435"/>
  <c r="BK1413"/>
  <c r="BK1399"/>
  <c r="BK1391"/>
  <c r="BK1377"/>
  <c r="J1361"/>
  <c r="BK1353"/>
  <c r="BK1339"/>
  <c r="BK1324"/>
  <c r="J1958"/>
  <c r="BK1866"/>
  <c r="BK1812"/>
  <c r="BK1701"/>
  <c r="J1653"/>
  <c r="J1650"/>
  <c r="BK1614"/>
  <c r="J1583"/>
  <c r="BK1565"/>
  <c r="BK1561"/>
  <c r="J1536"/>
  <c r="J1498"/>
  <c r="BK1486"/>
  <c r="BK1233"/>
  <c r="BK1199"/>
  <c r="BK1191"/>
  <c r="BK1129"/>
  <c r="J1093"/>
  <c r="BK950"/>
  <c r="J940"/>
  <c r="J856"/>
  <c r="J812"/>
  <c r="J787"/>
  <c r="BK754"/>
  <c r="J715"/>
  <c r="BK711"/>
  <c r="J706"/>
  <c r="J695"/>
  <c r="BK546"/>
  <c r="BK538"/>
  <c r="J471"/>
  <c r="J420"/>
  <c r="BK411"/>
  <c r="BK363"/>
  <c r="J332"/>
  <c r="J273"/>
  <c r="BK1674"/>
  <c r="J1629"/>
  <c r="BK1616"/>
  <c r="J1561"/>
  <c r="BK1487"/>
  <c r="J1399"/>
  <c r="BK1357"/>
  <c r="J1342"/>
  <c r="J1313"/>
  <c r="J1310"/>
  <c r="BK1282"/>
  <c r="BK1255"/>
  <c r="J1047"/>
  <c r="BK936"/>
  <c r="J852"/>
  <c r="BK812"/>
  <c r="BK787"/>
  <c r="J780"/>
  <c r="BK700"/>
  <c r="BK1520"/>
  <c r="J1476"/>
  <c r="J1447"/>
  <c r="BK1431"/>
  <c r="BK1385"/>
  <c r="J1357"/>
  <c r="BK1349"/>
  <c r="BK1343"/>
  <c r="BK1341"/>
  <c r="BK1169"/>
  <c r="BK1006"/>
  <c r="J946"/>
  <c r="J928"/>
  <c r="J908"/>
  <c r="J1349"/>
  <c r="BK1185"/>
  <c r="BK1175"/>
  <c r="BK1035"/>
  <c r="BK994"/>
  <c r="J936"/>
  <c r="BK870"/>
  <c r="BK781"/>
  <c r="BK766"/>
  <c r="BK753"/>
  <c r="BK555"/>
  <c r="J527"/>
  <c r="BK510"/>
  <c r="BK462"/>
  <c r="J427"/>
  <c r="J408"/>
  <c r="J181"/>
  <c r="J1160"/>
  <c r="J1377"/>
  <c r="J1199"/>
  <c r="J1063"/>
  <c r="J948"/>
  <c r="BK908"/>
  <c r="J841"/>
  <c r="J758"/>
  <c r="J741"/>
  <c r="BK722"/>
  <c r="J716"/>
  <c r="BK695"/>
  <c r="BK685"/>
  <c r="J634"/>
  <c r="J620"/>
  <c r="J572"/>
  <c r="BK540"/>
  <c r="BK533"/>
  <c r="J510"/>
  <c r="J495"/>
  <c r="J479"/>
  <c r="J474"/>
  <c r="BK449"/>
  <c r="BK420"/>
  <c r="J363"/>
  <c r="J323"/>
  <c r="J283"/>
  <c r="BK255"/>
  <c r="J249"/>
  <c r="BK181"/>
  <c r="BK162"/>
  <c r="J152"/>
  <c r="BK1286"/>
  <c r="BK1276"/>
  <c r="J1262"/>
  <c r="J1258"/>
  <c r="BK1235"/>
  <c r="BK1223"/>
  <c r="J1215"/>
  <c r="BK1095"/>
  <c r="J1072"/>
  <c r="BK1344"/>
  <c r="BK1319"/>
  <c r="BK1294"/>
  <c r="BK1272"/>
  <c r="J1254"/>
  <c r="J1191"/>
  <c r="J1185"/>
  <c r="J1181"/>
  <c r="BK998"/>
  <c r="J942"/>
  <c r="J918"/>
  <c r="J876"/>
  <c r="J834"/>
  <c r="BK758"/>
  <c r="J753"/>
  <c r="BK710"/>
  <c r="J703"/>
  <c r="J646"/>
  <c r="BK622"/>
  <c r="BK587"/>
  <c r="J581"/>
  <c r="J568"/>
  <c r="J540"/>
  <c r="J533"/>
  <c r="J497"/>
  <c r="BK478"/>
  <c r="BK474"/>
  <c r="BK1333"/>
  <c r="BK1320"/>
  <c r="J1175"/>
  <c r="BK1115"/>
  <c r="BK1087"/>
  <c r="J1069"/>
  <c r="BK1051"/>
  <c r="J1321"/>
  <c r="J1319"/>
  <c r="BK1297"/>
  <c r="BK1266"/>
  <c r="BK1253"/>
  <c r="BK1250"/>
  <c r="J1171"/>
  <c r="BK1168"/>
  <c r="J1129"/>
  <c r="BK879"/>
  <c r="J816"/>
  <c r="J720"/>
  <c r="J714"/>
  <c r="J712"/>
  <c r="J707"/>
  <c r="BK694"/>
  <c r="J683"/>
  <c r="BK660"/>
  <c r="J638"/>
  <c r="BK634"/>
  <c r="J630"/>
  <c r="J599"/>
  <c r="BK596"/>
  <c r="J1304"/>
  <c r="J1276"/>
  <c r="J1253"/>
  <c r="BK1240"/>
  <c r="BK1237"/>
  <c r="J1221"/>
  <c r="J1183"/>
  <c r="J1177"/>
  <c r="BK1158"/>
  <c r="BK1047"/>
  <c r="J1004"/>
  <c r="BK888"/>
  <c r="J882"/>
  <c r="BK850"/>
  <c r="J844"/>
  <c r="BK791"/>
  <c r="J751"/>
  <c r="J598"/>
  <c r="J561"/>
  <c r="J499"/>
  <c r="J441"/>
  <c r="BK431"/>
  <c r="J382"/>
  <c r="BK310"/>
  <c r="BK302"/>
  <c r="BK249"/>
  <c r="BK172"/>
  <c r="J155"/>
  <c r="J1286"/>
  <c r="BK1057"/>
  <c r="BK1228"/>
  <c r="J1226"/>
  <c r="BK1254"/>
  <c r="BK1246"/>
  <c r="BK1165"/>
  <c r="J998"/>
  <c r="BK948"/>
  <c r="BK932"/>
  <c r="J888"/>
  <c r="BK844"/>
  <c r="BK820"/>
  <c r="J791"/>
  <c r="J752"/>
  <c r="BK720"/>
  <c r="BK714"/>
  <c r="BK672"/>
  <c r="J641"/>
  <c r="BK599"/>
  <c r="J582"/>
  <c r="J555"/>
  <c r="J511"/>
  <c r="BK482"/>
  <c r="J449"/>
  <c r="J411"/>
  <c r="BK382"/>
  <c r="J215"/>
  <c r="J172"/>
  <c r="BK155"/>
  <c r="J1023"/>
  <c r="BK858"/>
  <c r="J514"/>
  <c r="J1250"/>
  <c r="BK1248"/>
  <c r="J1235"/>
  <c r="BK1227"/>
  <c r="BK1211"/>
  <c r="BK1179"/>
  <c r="BK933"/>
  <c r="BK882"/>
  <c r="BK864"/>
  <c r="BK834"/>
  <c r="BK784"/>
  <c r="BK765"/>
  <c r="BK751"/>
  <c r="J738"/>
  <c r="J730"/>
  <c r="J729"/>
  <c r="J728"/>
  <c r="J727"/>
  <c r="J725"/>
  <c r="BK715"/>
  <c r="BK706"/>
  <c r="J699"/>
  <c r="J692"/>
  <c r="BK687"/>
  <c r="BK679"/>
  <c r="J668"/>
  <c r="BK643"/>
  <c r="J632"/>
  <c r="BK612"/>
  <c r="J596"/>
  <c r="J588"/>
  <c r="BK582"/>
  <c r="BK564"/>
  <c r="J552"/>
  <c r="J482"/>
  <c r="J478"/>
  <c r="BK443"/>
  <c r="BK396"/>
  <c r="J286"/>
  <c r="J174"/>
  <c r="BK1242"/>
  <c r="J1223"/>
  <c r="J1211"/>
  <c r="J1192"/>
  <c r="BK1023"/>
  <c r="J1010"/>
  <c r="BK876"/>
  <c r="J870"/>
  <c r="J850"/>
  <c r="BK841"/>
  <c r="BK836"/>
  <c r="J801"/>
  <c r="BK779"/>
  <c r="J761"/>
  <c r="BK757"/>
  <c r="J722"/>
  <c r="J721"/>
  <c r="BK719"/>
  <c r="J718"/>
  <c r="J710"/>
  <c r="BK707"/>
  <c r="J702"/>
  <c r="BK690"/>
  <c r="BK683"/>
  <c r="BK668"/>
  <c r="J660"/>
  <c r="J657"/>
  <c r="BK646"/>
  <c r="BK638"/>
  <c r="BK620"/>
  <c r="J594"/>
  <c r="J591"/>
  <c r="J587"/>
  <c r="J524"/>
  <c r="BK511"/>
  <c r="BK491"/>
  <c r="BK489"/>
  <c r="J472"/>
  <c r="J462"/>
  <c r="BK446"/>
  <c r="J431"/>
  <c r="BK408"/>
  <c r="J390"/>
  <c r="BK360"/>
  <c r="J317"/>
  <c r="J310"/>
  <c r="BK286"/>
  <c r="BK215"/>
  <c r="J195"/>
  <c r="BK177"/>
  <c r="J1758"/>
  <c r="J1731"/>
  <c r="BK1622"/>
  <c r="J1612"/>
  <c r="BK1628"/>
  <c r="J1606"/>
  <c r="BK1562"/>
  <c r="J1544"/>
  <c r="J1512"/>
  <c r="BK1476"/>
  <c r="J1451"/>
  <c r="J1443"/>
  <c r="BK1422"/>
  <c r="J1385"/>
  <c r="J1341"/>
  <c r="J1337"/>
  <c r="J1329"/>
  <c r="BK1321"/>
  <c r="BK1304"/>
  <c r="BK1238"/>
  <c r="BK1143"/>
  <c r="BK1007"/>
  <c r="BK2135"/>
  <c r="BK2133"/>
  <c r="BK2131"/>
  <c r="BK2129"/>
  <c r="J2111"/>
  <c r="J2047"/>
  <c r="J2039"/>
  <c r="BK1958"/>
  <c r="BK1105"/>
  <c r="BK1090"/>
  <c r="J1005"/>
  <c r="J2129"/>
  <c r="BK2111"/>
  <c r="BK2042"/>
  <c r="J2025"/>
  <c r="BK1926"/>
  <c r="BK1839"/>
  <c r="J1728"/>
  <c r="BK1650"/>
  <c r="BK1629"/>
  <c r="J1622"/>
  <c r="BK1601"/>
  <c r="BK1589"/>
  <c r="J1571"/>
  <c r="J1504"/>
  <c r="BK1498"/>
  <c r="J1487"/>
  <c r="BK1069"/>
  <c r="BK1008"/>
  <c r="J1006"/>
  <c r="J2044"/>
  <c r="BK2025"/>
  <c r="J1866"/>
  <c r="BK1758"/>
  <c r="J1701"/>
  <c r="J1656"/>
  <c r="BK1652"/>
  <c r="BK1641"/>
  <c r="J1625"/>
  <c r="J1602"/>
  <c r="J1589"/>
  <c r="J1565"/>
  <c r="BK1528"/>
  <c r="J1486"/>
  <c r="J1466"/>
  <c r="BK1451"/>
  <c r="BK1443"/>
  <c r="J1422"/>
  <c r="BK1405"/>
  <c r="BK1388"/>
  <c r="J1369"/>
  <c r="BK1358"/>
  <c r="J1343"/>
  <c r="BK1329"/>
  <c r="J1990"/>
  <c r="J1894"/>
  <c r="J1839"/>
  <c r="BK1731"/>
  <c r="J1674"/>
  <c r="J1652"/>
  <c r="J1641"/>
  <c r="BK1595"/>
  <c r="BK1577"/>
  <c r="J1562"/>
  <c r="J1546"/>
  <c r="J1528"/>
  <c r="J1490"/>
  <c r="BK1466"/>
  <c r="BK1231"/>
  <c r="BK1192"/>
  <c r="J1188"/>
  <c r="J1115"/>
  <c r="BK1002"/>
  <c r="BK942"/>
  <c r="J932"/>
  <c r="BK853"/>
  <c r="BK801"/>
  <c r="BK780"/>
  <c r="BK721"/>
  <c r="BK712"/>
  <c r="J709"/>
  <c r="BK702"/>
  <c r="BK692"/>
  <c r="J542"/>
  <c r="J473"/>
  <c r="BK414"/>
  <c r="BK390"/>
  <c r="BK346"/>
  <c r="J302"/>
  <c r="J255"/>
  <c r="BK1644"/>
  <c r="BK1625"/>
  <c r="BK1602"/>
  <c r="J1552"/>
  <c r="J1405"/>
  <c r="J1358"/>
  <c r="BK1347"/>
  <c r="J1333"/>
  <c r="BK1301"/>
  <c r="BK1283"/>
  <c r="BK1262"/>
  <c r="J1260"/>
  <c r="J1105"/>
  <c r="BK1005"/>
  <c r="BK856"/>
  <c r="J845"/>
  <c r="BK788"/>
  <c r="J781"/>
  <c r="BK703"/>
  <c r="J643"/>
  <c r="BK1504"/>
  <c r="BK1457"/>
  <c r="J1444"/>
  <c r="BK1435"/>
  <c r="J1413"/>
  <c r="BK1369"/>
  <c r="J1353"/>
  <c r="J1344"/>
  <c r="BK1342"/>
  <c r="BK1337"/>
  <c r="BK1010"/>
  <c r="J1001"/>
  <c r="J938"/>
  <c r="BK918"/>
  <c r="BK1361"/>
  <c r="J1266"/>
  <c r="BK1177"/>
  <c r="BK1162"/>
  <c r="BK1001"/>
  <c r="J968"/>
  <c r="J885"/>
  <c r="J818"/>
  <c r="J776"/>
  <c r="BK756"/>
  <c r="BK752"/>
  <c r="J536"/>
  <c r="J520"/>
  <c r="BK473"/>
  <c r="BK441"/>
  <c r="J414"/>
  <c r="J209"/>
  <c r="J1162"/>
  <c r="J1388"/>
  <c r="BK1215"/>
  <c r="J1090"/>
  <c r="J1057"/>
  <c r="J930"/>
  <c r="BK848"/>
  <c r="BK761"/>
  <c r="BK745"/>
  <c r="J723"/>
  <c r="BK718"/>
  <c r="BK699"/>
  <c r="J694"/>
  <c r="J636"/>
  <c r="BK630"/>
  <c r="BK581"/>
  <c r="J546"/>
  <c r="BK536"/>
  <c r="BK520"/>
  <c r="BK497"/>
  <c r="J491"/>
  <c r="J476"/>
  <c r="BK472"/>
  <c r="BK427"/>
  <c r="BK404"/>
  <c r="BK374"/>
  <c r="J346"/>
  <c r="BK317"/>
  <c r="BK273"/>
  <c r="BK209"/>
  <c r="BK174"/>
  <c r="J158"/>
  <c r="BK1288"/>
  <c r="J1283"/>
  <c r="J1272"/>
  <c r="J1251"/>
  <c r="J1246"/>
  <c r="J1238"/>
  <c r="J1227"/>
  <c r="J1218"/>
  <c r="J1173"/>
  <c r="J1087"/>
  <c r="J1051"/>
  <c r="J1327"/>
  <c r="J1324"/>
  <c r="J1288"/>
  <c r="BK1258"/>
  <c r="J1231"/>
  <c r="BK1188"/>
  <c r="J1179"/>
  <c r="BK1171"/>
  <c r="J950"/>
  <c r="BK940"/>
  <c r="J898"/>
  <c r="BK845"/>
  <c r="J757"/>
  <c r="BK741"/>
  <c r="BK709"/>
  <c r="BK675"/>
  <c r="BK632"/>
  <c r="BK594"/>
  <c r="J585"/>
  <c r="BK578"/>
  <c r="BK552"/>
  <c r="J538"/>
  <c r="BK527"/>
  <c r="BK495"/>
  <c r="J1335"/>
  <c r="BK1327"/>
  <c r="J1325"/>
  <c r="J1143"/>
  <c r="BK1093"/>
  <c r="BK1072"/>
  <c r="J1049"/>
  <c r="J1320"/>
  <c r="J1301"/>
  <c r="J1294"/>
  <c r="J1263"/>
  <c r="BK1251"/>
  <c r="J1249"/>
  <c r="J1169"/>
  <c r="J1165"/>
  <c r="J933"/>
  <c r="J858"/>
  <c r="BK776"/>
  <c r="J719"/>
  <c r="J713"/>
  <c r="J711"/>
  <c r="J698"/>
  <c r="J687"/>
  <c r="J679"/>
  <c r="J649"/>
  <c r="BK636"/>
  <c r="J602"/>
  <c r="BK598"/>
  <c r="BK1310"/>
  <c r="J1282"/>
  <c r="BK1263"/>
  <c r="BK1244"/>
  <c r="J1239"/>
  <c r="BK1226"/>
  <c r="J1196"/>
  <c r="BK1181"/>
  <c r="BK1173"/>
  <c r="BK1049"/>
  <c r="J1011"/>
  <c r="BK898"/>
  <c r="BK885"/>
  <c r="BK852"/>
  <c r="J848"/>
  <c r="J820"/>
  <c r="J779"/>
  <c r="J612"/>
  <c r="J564"/>
  <c r="BK514"/>
  <c r="J446"/>
  <c r="BK439"/>
  <c r="J396"/>
  <c r="J360"/>
  <c r="BK323"/>
  <c r="BK283"/>
  <c r="J231"/>
  <c r="BK195"/>
  <c r="BK158"/>
  <c r="BK152"/>
  <c r="BK1073"/>
  <c r="J1237"/>
  <c r="J1233"/>
  <c r="BK1260"/>
  <c r="J1255"/>
  <c r="J1248"/>
  <c r="J1240"/>
  <c r="J1158"/>
  <c r="BK968"/>
  <c r="BK944"/>
  <c r="BK938"/>
  <c r="BK928"/>
  <c r="J864"/>
  <c r="BK839"/>
  <c r="BK816"/>
  <c r="J756"/>
  <c r="J745"/>
  <c r="BK716"/>
  <c r="J675"/>
  <c r="BK649"/>
  <c r="BK588"/>
  <c r="J578"/>
  <c r="BK568"/>
  <c r="BK524"/>
  <c r="J503"/>
  <c r="BK471"/>
  <c r="J443"/>
  <c r="J404"/>
  <c r="J374"/>
  <c r="J177"/>
  <c r="J162"/>
  <c r="BK946"/>
  <c r="BK542"/>
  <c r="BK499"/>
  <c r="BK1249"/>
  <c r="J1244"/>
  <c r="J1242"/>
  <c r="J1228"/>
  <c r="BK1221"/>
  <c r="BK1183"/>
  <c r="J994"/>
  <c r="BK930"/>
  <c r="BK873"/>
  <c r="J836"/>
  <c r="J788"/>
  <c r="J766"/>
  <c r="J754"/>
  <c r="BK738"/>
  <c r="BK730"/>
  <c r="BK729"/>
  <c r="BK728"/>
  <c r="BK727"/>
  <c r="BK725"/>
  <c r="BK723"/>
  <c r="BK713"/>
  <c r="J700"/>
  <c r="BK698"/>
  <c r="J690"/>
  <c r="J685"/>
  <c r="J672"/>
  <c r="BK657"/>
  <c r="BK641"/>
  <c r="J622"/>
  <c r="BK602"/>
  <c r="BK591"/>
  <c r="BK585"/>
  <c r="BK572"/>
  <c r="BK561"/>
  <c r="BK503"/>
  <c r="J489"/>
  <c r="BK479"/>
  <c r="BK476"/>
  <c r="J439"/>
  <c r="BK332"/>
  <c r="BK231"/>
  <c i="1" r="AS94"/>
  <c i="2" r="BK1239"/>
  <c r="BK1218"/>
  <c r="BK1196"/>
  <c r="BK1011"/>
  <c r="J1002"/>
  <c r="J879"/>
  <c r="J873"/>
  <c r="J853"/>
  <c r="J839"/>
  <c r="BK818"/>
  <c r="J784"/>
  <c r="J765"/>
  <c l="1" r="P151"/>
  <c r="T151"/>
  <c r="P176"/>
  <c r="R176"/>
  <c r="BK331"/>
  <c r="J331"/>
  <c r="J100"/>
  <c r="T331"/>
  <c r="P470"/>
  <c r="T470"/>
  <c r="P477"/>
  <c r="R477"/>
  <c r="BK481"/>
  <c r="R481"/>
  <c r="BK513"/>
  <c r="J513"/>
  <c r="J105"/>
  <c r="R513"/>
  <c r="BK601"/>
  <c r="J601"/>
  <c r="J106"/>
  <c r="R601"/>
  <c r="BK697"/>
  <c r="J697"/>
  <c r="J107"/>
  <c r="R697"/>
  <c r="T697"/>
  <c r="P705"/>
  <c r="R705"/>
  <c r="BK783"/>
  <c r="J783"/>
  <c r="J109"/>
  <c r="T783"/>
  <c r="P790"/>
  <c r="T790"/>
  <c r="P847"/>
  <c r="R847"/>
  <c r="T847"/>
  <c r="P855"/>
  <c r="T855"/>
  <c r="P935"/>
  <c r="R935"/>
  <c r="BK1230"/>
  <c r="J1230"/>
  <c r="J114"/>
  <c r="R1230"/>
  <c r="BK1265"/>
  <c r="J1265"/>
  <c r="J115"/>
  <c r="P1265"/>
  <c r="T1265"/>
  <c r="P1285"/>
  <c r="R1285"/>
  <c r="BK1323"/>
  <c r="J1323"/>
  <c r="J117"/>
  <c r="R1323"/>
  <c r="BK1346"/>
  <c r="J1346"/>
  <c r="J118"/>
  <c r="R1346"/>
  <c r="T1346"/>
  <c r="P1360"/>
  <c r="T1360"/>
  <c r="R1446"/>
  <c r="BK1489"/>
  <c r="J1489"/>
  <c r="J121"/>
  <c r="R1489"/>
  <c r="BK1564"/>
  <c r="J1564"/>
  <c r="J122"/>
  <c r="R1564"/>
  <c r="BK1655"/>
  <c r="J1655"/>
  <c r="J123"/>
  <c r="R1655"/>
  <c r="P1893"/>
  <c r="BK151"/>
  <c r="J151"/>
  <c r="J98"/>
  <c r="R151"/>
  <c r="BK176"/>
  <c r="J176"/>
  <c r="J99"/>
  <c r="T176"/>
  <c r="P331"/>
  <c r="R331"/>
  <c r="BK470"/>
  <c r="J470"/>
  <c r="J101"/>
  <c r="R470"/>
  <c r="BK477"/>
  <c r="J477"/>
  <c r="J102"/>
  <c r="T477"/>
  <c r="P481"/>
  <c r="T481"/>
  <c r="P513"/>
  <c r="T513"/>
  <c r="P601"/>
  <c r="T601"/>
  <c r="P697"/>
  <c r="BK705"/>
  <c r="J705"/>
  <c r="J108"/>
  <c r="T705"/>
  <c r="P783"/>
  <c r="R783"/>
  <c r="BK790"/>
  <c r="J790"/>
  <c r="J110"/>
  <c r="R790"/>
  <c r="BK847"/>
  <c r="J847"/>
  <c r="J111"/>
  <c r="BK855"/>
  <c r="J855"/>
  <c r="J112"/>
  <c r="R855"/>
  <c r="BK935"/>
  <c r="J935"/>
  <c r="J113"/>
  <c r="T935"/>
  <c r="P1230"/>
  <c r="T1230"/>
  <c r="R1265"/>
  <c r="BK1285"/>
  <c r="J1285"/>
  <c r="J116"/>
  <c r="T1285"/>
  <c r="P1323"/>
  <c r="T1323"/>
  <c r="P1346"/>
  <c r="BK1360"/>
  <c r="J1360"/>
  <c r="J119"/>
  <c r="R1360"/>
  <c r="BK1446"/>
  <c r="J1446"/>
  <c r="J120"/>
  <c r="P1446"/>
  <c r="T1446"/>
  <c r="P1489"/>
  <c r="T1489"/>
  <c r="P1564"/>
  <c r="T1564"/>
  <c r="P1655"/>
  <c r="T1655"/>
  <c r="BK1893"/>
  <c r="J1893"/>
  <c r="J124"/>
  <c r="R1893"/>
  <c r="T1893"/>
  <c r="BK2130"/>
  <c r="J2130"/>
  <c r="J128"/>
  <c r="P2130"/>
  <c r="P2127"/>
  <c r="R2130"/>
  <c r="R2127"/>
  <c r="T2130"/>
  <c r="T2127"/>
  <c r="BK2125"/>
  <c r="J2125"/>
  <c r="J125"/>
  <c r="BK2128"/>
  <c r="J2128"/>
  <c r="J127"/>
  <c r="BK2134"/>
  <c r="J2134"/>
  <c r="J129"/>
  <c r="BF177"/>
  <c r="BF346"/>
  <c r="BF374"/>
  <c r="BF390"/>
  <c r="BF439"/>
  <c r="BF482"/>
  <c r="BF489"/>
  <c r="BF495"/>
  <c r="BF503"/>
  <c r="BF524"/>
  <c r="BF612"/>
  <c r="BF649"/>
  <c r="BF672"/>
  <c r="BF679"/>
  <c r="BF687"/>
  <c r="BF692"/>
  <c r="BF695"/>
  <c r="BF699"/>
  <c r="BF703"/>
  <c r="BF707"/>
  <c r="BF710"/>
  <c r="BF719"/>
  <c r="BF720"/>
  <c r="BF751"/>
  <c r="BF756"/>
  <c r="BF784"/>
  <c r="BF820"/>
  <c r="BF848"/>
  <c r="BF864"/>
  <c r="BF870"/>
  <c r="BF1002"/>
  <c r="BF1007"/>
  <c r="BF1226"/>
  <c r="BF1228"/>
  <c r="BF1235"/>
  <c r="BF1237"/>
  <c r="BF1238"/>
  <c r="J92"/>
  <c r="F145"/>
  <c r="BF155"/>
  <c r="BF215"/>
  <c r="BF273"/>
  <c r="BF310"/>
  <c r="BF317"/>
  <c r="BF323"/>
  <c r="BF332"/>
  <c r="BF431"/>
  <c r="BF446"/>
  <c r="BF462"/>
  <c r="BF474"/>
  <c r="BF499"/>
  <c r="BF511"/>
  <c r="BF555"/>
  <c r="BF581"/>
  <c r="BF596"/>
  <c r="BF620"/>
  <c r="BF636"/>
  <c r="BF702"/>
  <c r="BF714"/>
  <c r="BF715"/>
  <c r="BF723"/>
  <c r="BF725"/>
  <c r="BF727"/>
  <c r="BF728"/>
  <c r="BF729"/>
  <c r="BF730"/>
  <c r="BF738"/>
  <c r="BF761"/>
  <c r="BF776"/>
  <c r="BF779"/>
  <c r="BF818"/>
  <c r="BF839"/>
  <c r="BF852"/>
  <c r="BF876"/>
  <c r="BF908"/>
  <c r="BF938"/>
  <c r="BF948"/>
  <c r="BF950"/>
  <c r="BF1001"/>
  <c r="BF1181"/>
  <c r="BF1188"/>
  <c r="BF1192"/>
  <c r="BF538"/>
  <c r="BF844"/>
  <c r="BF928"/>
  <c r="BF940"/>
  <c r="BF1072"/>
  <c r="J91"/>
  <c r="J143"/>
  <c r="BF158"/>
  <c r="BF249"/>
  <c r="BF414"/>
  <c r="BF427"/>
  <c r="BF449"/>
  <c r="BF476"/>
  <c r="BF514"/>
  <c r="BF542"/>
  <c r="BF568"/>
  <c r="BF578"/>
  <c r="BF585"/>
  <c r="BF599"/>
  <c r="BF638"/>
  <c r="BF657"/>
  <c r="BF698"/>
  <c r="BF713"/>
  <c r="BF834"/>
  <c r="BF882"/>
  <c r="BF885"/>
  <c r="BF898"/>
  <c r="BF1090"/>
  <c r="BF1244"/>
  <c r="BF1246"/>
  <c r="BF1262"/>
  <c r="BF1023"/>
  <c r="BF1168"/>
  <c r="BF1173"/>
  <c r="BF152"/>
  <c r="BF162"/>
  <c r="BF174"/>
  <c r="BF209"/>
  <c r="BF286"/>
  <c r="BF382"/>
  <c r="BF420"/>
  <c r="BF510"/>
  <c r="BF572"/>
  <c r="BF582"/>
  <c r="BF591"/>
  <c r="BF602"/>
  <c r="BF752"/>
  <c r="BF787"/>
  <c r="BF801"/>
  <c r="BF836"/>
  <c r="BF1004"/>
  <c r="BF1005"/>
  <c r="BF1171"/>
  <c r="BF1175"/>
  <c r="BF1191"/>
  <c r="BF1242"/>
  <c r="BF1248"/>
  <c r="BF1260"/>
  <c r="BF1266"/>
  <c r="BF1301"/>
  <c r="BF1304"/>
  <c r="BF1320"/>
  <c r="BF622"/>
  <c r="BF632"/>
  <c r="BF634"/>
  <c r="BF646"/>
  <c r="BF668"/>
  <c r="BF706"/>
  <c r="BF873"/>
  <c r="BF888"/>
  <c r="BF1010"/>
  <c r="BF1093"/>
  <c r="BF1251"/>
  <c r="BF1254"/>
  <c r="BF1255"/>
  <c r="BF1263"/>
  <c r="BF1272"/>
  <c r="BF1283"/>
  <c r="BF1294"/>
  <c r="BF1310"/>
  <c r="BF1319"/>
  <c r="BF1321"/>
  <c r="BF1047"/>
  <c r="BF1073"/>
  <c r="BF1160"/>
  <c r="BF1177"/>
  <c r="BF1339"/>
  <c r="BF473"/>
  <c r="BF497"/>
  <c r="BF520"/>
  <c r="BF533"/>
  <c r="BF546"/>
  <c r="BF561"/>
  <c r="BF564"/>
  <c r="BF588"/>
  <c r="BF641"/>
  <c r="BF754"/>
  <c r="BF765"/>
  <c r="BF841"/>
  <c r="BF879"/>
  <c r="BF933"/>
  <c r="BF936"/>
  <c r="BF942"/>
  <c r="BF944"/>
  <c r="BF1035"/>
  <c r="BF1185"/>
  <c r="BF1199"/>
  <c r="BF1227"/>
  <c r="BF1231"/>
  <c r="BF1250"/>
  <c r="BF1282"/>
  <c r="BF1297"/>
  <c r="BF1337"/>
  <c r="BF1343"/>
  <c r="BF1063"/>
  <c r="BF1143"/>
  <c r="BF1218"/>
  <c r="BF1233"/>
  <c r="BF1239"/>
  <c r="BF1249"/>
  <c r="BF1253"/>
  <c r="BF1258"/>
  <c r="BF1276"/>
  <c r="E139"/>
  <c r="BF172"/>
  <c r="BF195"/>
  <c r="BF360"/>
  <c r="BF363"/>
  <c r="BF408"/>
  <c r="BF411"/>
  <c r="BF443"/>
  <c r="BF471"/>
  <c r="BF478"/>
  <c r="BF479"/>
  <c r="BF491"/>
  <c r="BF527"/>
  <c r="BF552"/>
  <c r="BF587"/>
  <c r="BF594"/>
  <c r="BF630"/>
  <c r="BF683"/>
  <c r="BF690"/>
  <c r="BF700"/>
  <c r="BF721"/>
  <c r="BF758"/>
  <c r="BF791"/>
  <c r="BF812"/>
  <c r="BF816"/>
  <c r="BF850"/>
  <c r="BF853"/>
  <c r="BF918"/>
  <c r="BF998"/>
  <c r="BF1115"/>
  <c r="BF1388"/>
  <c r="BF231"/>
  <c r="BF302"/>
  <c r="BF441"/>
  <c r="BF472"/>
  <c r="BF598"/>
  <c r="BF753"/>
  <c r="BF757"/>
  <c r="BF766"/>
  <c r="BF780"/>
  <c r="BF781"/>
  <c r="BF932"/>
  <c r="BF968"/>
  <c r="BF1158"/>
  <c r="BF1169"/>
  <c r="BF1369"/>
  <c r="BF1165"/>
  <c r="BF1325"/>
  <c r="BF1341"/>
  <c r="BF1342"/>
  <c r="BF1349"/>
  <c r="BF1353"/>
  <c r="BF1405"/>
  <c r="BF1431"/>
  <c r="BF1435"/>
  <c r="BF1443"/>
  <c r="BF1451"/>
  <c r="BF643"/>
  <c r="BF694"/>
  <c r="BF709"/>
  <c r="BF856"/>
  <c r="BF1006"/>
  <c r="BF1129"/>
  <c r="BF1288"/>
  <c r="BF1313"/>
  <c r="BF1335"/>
  <c r="BF1347"/>
  <c r="BF1357"/>
  <c r="BF1377"/>
  <c r="BF1385"/>
  <c r="BF1422"/>
  <c r="BF1486"/>
  <c r="BF1552"/>
  <c r="BF1583"/>
  <c r="BF1622"/>
  <c r="BF1633"/>
  <c r="BF1660"/>
  <c r="F92"/>
  <c r="BF181"/>
  <c r="BF255"/>
  <c r="BF283"/>
  <c r="BF396"/>
  <c r="BF404"/>
  <c r="BF536"/>
  <c r="BF540"/>
  <c r="BF660"/>
  <c r="BF675"/>
  <c r="BF685"/>
  <c r="BF711"/>
  <c r="BF712"/>
  <c r="BF716"/>
  <c r="BF718"/>
  <c r="BF722"/>
  <c r="BF741"/>
  <c r="BF745"/>
  <c r="BF788"/>
  <c r="BF845"/>
  <c r="BF858"/>
  <c r="BF930"/>
  <c r="BF946"/>
  <c r="BF994"/>
  <c r="BF1095"/>
  <c r="BF1211"/>
  <c r="BF1215"/>
  <c r="BF1221"/>
  <c r="BF1223"/>
  <c r="BF1444"/>
  <c r="BF1457"/>
  <c r="BF1480"/>
  <c r="BF1571"/>
  <c r="BF1589"/>
  <c r="BF1612"/>
  <c r="BF1628"/>
  <c r="BF1644"/>
  <c r="BF1674"/>
  <c r="BF1758"/>
  <c r="BF1894"/>
  <c r="BF1926"/>
  <c r="BF1990"/>
  <c r="BF1327"/>
  <c r="BF1358"/>
  <c r="BF1361"/>
  <c r="BF1399"/>
  <c r="BF1413"/>
  <c r="BF1476"/>
  <c r="BF1498"/>
  <c r="BF1512"/>
  <c r="BF1562"/>
  <c r="BF1602"/>
  <c r="BF1728"/>
  <c r="BF1785"/>
  <c r="BF1812"/>
  <c r="BF1866"/>
  <c r="BF2042"/>
  <c r="BF2047"/>
  <c r="BF2079"/>
  <c r="BF1011"/>
  <c r="BF1087"/>
  <c r="BF1105"/>
  <c r="BF1504"/>
  <c r="BF1528"/>
  <c r="BF1546"/>
  <c r="BF1561"/>
  <c r="BF1565"/>
  <c r="BF1601"/>
  <c r="BF1616"/>
  <c r="BF1652"/>
  <c r="BF1653"/>
  <c r="BF1656"/>
  <c r="BF1701"/>
  <c r="BF1731"/>
  <c r="BF1839"/>
  <c r="BF1958"/>
  <c r="BF2022"/>
  <c r="BF2111"/>
  <c r="BF1049"/>
  <c r="BF1051"/>
  <c r="BF1057"/>
  <c r="BF1069"/>
  <c r="BF2025"/>
  <c r="BF2039"/>
  <c r="BF2044"/>
  <c r="BF2126"/>
  <c r="BF2129"/>
  <c r="BF2131"/>
  <c r="BF2133"/>
  <c r="BF2135"/>
  <c r="BF1008"/>
  <c r="BF1162"/>
  <c r="BF1183"/>
  <c r="BF1240"/>
  <c r="BF1286"/>
  <c r="BF1324"/>
  <c r="BF1329"/>
  <c r="BF1333"/>
  <c r="BF1344"/>
  <c r="BF1391"/>
  <c r="BF1447"/>
  <c r="BF1466"/>
  <c r="BF1487"/>
  <c r="BF1490"/>
  <c r="BF1520"/>
  <c r="BF1536"/>
  <c r="BF1544"/>
  <c r="BF1577"/>
  <c r="BF1595"/>
  <c r="BF1614"/>
  <c r="BF1629"/>
  <c r="BF1650"/>
  <c r="BF1179"/>
  <c r="BF1196"/>
  <c r="BF1606"/>
  <c r="BF1625"/>
  <c r="BF1641"/>
  <c r="F37"/>
  <c i="1" r="BD95"/>
  <c r="BD94"/>
  <c r="W33"/>
  <c i="2" r="F36"/>
  <c i="1" r="BC95"/>
  <c r="BC94"/>
  <c r="AY94"/>
  <c i="2" r="F33"/>
  <c i="1" r="AZ95"/>
  <c r="AZ94"/>
  <c r="W29"/>
  <c i="2" r="J33"/>
  <c i="1" r="AV95"/>
  <c i="2" r="F35"/>
  <c i="1" r="BB95"/>
  <c r="BB94"/>
  <c r="W31"/>
  <c i="2" l="1" r="T480"/>
  <c r="R480"/>
  <c r="R150"/>
  <c r="R149"/>
  <c r="P480"/>
  <c r="BK480"/>
  <c r="J480"/>
  <c r="J103"/>
  <c r="T150"/>
  <c r="T149"/>
  <c r="P150"/>
  <c r="P149"/>
  <c i="1" r="AU95"/>
  <c i="2" r="BK150"/>
  <c r="J150"/>
  <c r="J97"/>
  <c r="J481"/>
  <c r="J104"/>
  <c r="BK2127"/>
  <c r="J2127"/>
  <c r="J126"/>
  <c i="1" r="AU94"/>
  <c r="AV94"/>
  <c r="AK29"/>
  <c r="AX94"/>
  <c r="W32"/>
  <c i="2" r="F34"/>
  <c i="1" r="BA95"/>
  <c r="BA94"/>
  <c r="W30"/>
  <c i="2" r="J34"/>
  <c i="1" r="AW95"/>
  <c r="AT95"/>
  <c i="2" l="1" r="BK149"/>
  <c r="J149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<sst xmlns="http://schemas.openxmlformats.org/spreadsheetml/2006/main">
  <si>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</si>
  <si>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</si>
  <si>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</si>
  <si>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</si>
  <si>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</si>
  <si>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{41dab01e-679c-4abd-9b2e-b532b177eb8b}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</si>
  <si>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</si>
  <si>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</si>
  <si>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</si>
  <si>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</si>
  <si>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</si>
  <si>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</si>
  <si>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</si>
  <si>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</si>
  <si>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</si>
  <si>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</si>
  <si>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</si>
  <si>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Rooseveltova</t>
  </si>
  <si>
    <t>KSO:</t>
  </si>
  <si>
    <t>CC-CZ:</t>
  </si>
  <si>
    <t>Místo:</t>
  </si>
  <si>
    <t xml:space="preserve"> </t>
  </si>
  <si>
    <t>Datum:</t>
  </si>
  <si>
    <t>13. 1. 2024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</si>
  <si>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</si>
  <si>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</si>
  <si>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</si>
  <si>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</si>
  <si>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</si>
  <si>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</si>
  <si>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</si>
  <si>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</si>
  <si>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</si>
  <si>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</si>
  <si>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</si>
  <si>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</si>
  <si>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</si>
  <si>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</si>
  <si>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</si>
  <si>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</si>
  <si>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</si>
  <si>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</si>
  <si>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</si>
  <si>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</si>
  <si>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</si>
  <si>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</si>
  <si>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</si>
  <si>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</si>
  <si>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</si>
  <si>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</si>
  <si>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</si>
  <si>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</si>
  <si>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</si>
  <si>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</si>
  <si>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</si>
  <si>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</si>
  <si>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</si>
  <si>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</si>
  <si>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</si>
  <si>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</si>
  <si>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</si>
  <si>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</si>
  <si>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</si>
  <si>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</si>
  <si>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</si>
  <si>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</si>
  <si>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</si>
  <si>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</si>
  <si>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</si>
  <si>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</si>
  <si>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</si>
  <si>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</si>
  <si>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</si>
  <si>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</si>
  <si>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</si>
  <si>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</si>
  <si>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</si>
  <si>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</si>
  <si>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</si>
  <si>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Byt Rooseveltova 614/36, byt č.10, dveře č.6</t>
  </si>
  <si>
    <t>STA</t>
  </si>
  <si>
    <t>1</t>
  </si>
  <si>
    <t>{dc2c1b7f-4176-4729-9f66-959dddc8fa8f}</t>
  </si>
  <si>
    <t>KRYCÍ LIST SOUPISU PRACÍ</t>
  </si>
  <si>
    <t>Objekt:</t>
  </si>
  <si>
    <t>01 - Byt Rooseveltova 614/36, byt č.10, dveře č.6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</si>
  <si>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</si>
  <si>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</si>
  <si>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</si>
  <si>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</si>
  <si>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</si>
  <si>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</si>
  <si>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</si>
  <si>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</si>
  <si>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</si>
  <si>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</si>
  <si>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</si>
  <si>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</si>
  <si>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</si>
  <si>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</si>
  <si>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</si>
  <si>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</si>
  <si>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</si>
  <si>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</si>
  <si>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</si>
  <si>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</si>
  <si>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</si>
  <si>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</si>
  <si>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</si>
  <si>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</si>
  <si>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</si>
  <si>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</si>
  <si>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</si>
  <si>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</si>
  <si>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</si>
  <si>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</si>
  <si>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</si>
  <si>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</si>
  <si>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</si>
  <si>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</si>
  <si>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</si>
  <si>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</si>
  <si>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</si>
  <si>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</si>
  <si>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</si>
  <si>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</si>
  <si>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</si>
  <si>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</si>
  <si>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</si>
  <si>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</si>
  <si>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</si>
  <si>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</si>
  <si>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</si>
  <si>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</si>
  <si>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</si>
  <si>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</si>
  <si>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</si>
  <si>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</si>
  <si>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</si>
  <si>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</si>
  <si>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</si>
  <si>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</si>
  <si>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388</t>
  </si>
  <si>
    <t>K</t>
  </si>
  <si>
    <t>340235212</t>
  </si>
  <si>
    <t>Zazdívka otvorů v příčkách nebo stěnách pl do 0,0225 m2 cihlami plnými tl přes 100 mm</t>
  </si>
  <si>
    <t>kus</t>
  </si>
  <si>
    <t>4</t>
  </si>
  <si>
    <t>2</t>
  </si>
  <si>
    <t>-333642987</t>
  </si>
  <si>
    <t>VV</t>
  </si>
  <si>
    <t>Prostupy ZTI a elektro</t>
  </si>
  <si>
    <t>6</t>
  </si>
  <si>
    <t>393</t>
  </si>
  <si>
    <t>340237212</t>
  </si>
  <si>
    <t>Zazdívka otvorů v příčkách nebo stěnách pl přes 0,09 do 0,25 m2 cihlami plnými tl přes 100 mm</t>
  </si>
  <si>
    <t>28459375</t>
  </si>
  <si>
    <t>5</t>
  </si>
  <si>
    <t>340271021</t>
  </si>
  <si>
    <t>Zazdívka otvorů v příčkách nebo stěnách pl přes 0,25 do 1 m2 tvárnicemi pórobetonovými tl 100 mm</t>
  </si>
  <si>
    <t>m2</t>
  </si>
  <si>
    <t>1610930466</t>
  </si>
  <si>
    <t>Zazdění dveřního otvoru mezi obývacím pokojem a ložnicí</t>
  </si>
  <si>
    <t>2,5</t>
  </si>
  <si>
    <t>Součet</t>
  </si>
  <si>
    <t>342272245</t>
  </si>
  <si>
    <t>Příčka z pórobetonových hladkých tvárnic na tenkovrstvou maltu tl 150 mm</t>
  </si>
  <si>
    <t>-955152917</t>
  </si>
  <si>
    <t>Koupelna</t>
  </si>
  <si>
    <t>(1,911+0,1+1,202)*3,3</t>
  </si>
  <si>
    <t>Dozdění za sprchovým koutem</t>
  </si>
  <si>
    <t>1*3,3</t>
  </si>
  <si>
    <t>Dozdění za kuchyňským dřezem</t>
  </si>
  <si>
    <t>Zazdění nádržky pro WC</t>
  </si>
  <si>
    <t>1,4</t>
  </si>
  <si>
    <t>342291121</t>
  </si>
  <si>
    <t>Ukotvení příček k cihelným konstrukcím plochými kotvami</t>
  </si>
  <si>
    <t>m</t>
  </si>
  <si>
    <t>1450556808</t>
  </si>
  <si>
    <t>3,3*8</t>
  </si>
  <si>
    <t>346244353</t>
  </si>
  <si>
    <t>Obezdívka koupelnových van ploch rovných tl 75 mm z pórobetonových přesných tvárnic</t>
  </si>
  <si>
    <t>-1719879890</t>
  </si>
  <si>
    <t>2,6*0,6</t>
  </si>
  <si>
    <t>Úpravy povrchů, podlahy a osazování výplní</t>
  </si>
  <si>
    <t>611131101</t>
  </si>
  <si>
    <t>Cementový postřik vnitřních stropů nanášený celoplošně ručně</t>
  </si>
  <si>
    <t>-1448102600</t>
  </si>
  <si>
    <t>Po původní příčce mezi koupelnou a kuchyní</t>
  </si>
  <si>
    <t>(2,408+1,202)*0,2</t>
  </si>
  <si>
    <t>611131121</t>
  </si>
  <si>
    <t>Penetrační disperzní nátěr vnitřních stropů nanášený ručně</t>
  </si>
  <si>
    <t>732235502</t>
  </si>
  <si>
    <t>Chodba</t>
  </si>
  <si>
    <t>4,31*2,364</t>
  </si>
  <si>
    <t>Šatna</t>
  </si>
  <si>
    <t>1,325*1,572-0,18*0,42</t>
  </si>
  <si>
    <t>WC</t>
  </si>
  <si>
    <t>0,999*1,219-0,25*0,26</t>
  </si>
  <si>
    <t>1,202*2,23+(0,1+1,911)*2,23-0,27*0,2</t>
  </si>
  <si>
    <t>Pokoj s kuchyňskou linkou</t>
  </si>
  <si>
    <t>1,785*3,245+3,775*5,288+2,22*0,15</t>
  </si>
  <si>
    <t>Ložnice</t>
  </si>
  <si>
    <t>4,101*5,284+1,193*0,28+0,15*2,22</t>
  </si>
  <si>
    <t>7</t>
  </si>
  <si>
    <t>611311131</t>
  </si>
  <si>
    <t>Potažení vnitřních rovných stropů vápenným štukem tloušťky do 3 mm</t>
  </si>
  <si>
    <t>1555601190</t>
  </si>
  <si>
    <t>8</t>
  </si>
  <si>
    <t>611315111</t>
  </si>
  <si>
    <t>Vápenná hladká omítka rýh ve stropech šířky do 150 mm</t>
  </si>
  <si>
    <t>188631128</t>
  </si>
  <si>
    <t>Elektro stropy</t>
  </si>
  <si>
    <t>12*0,1</t>
  </si>
  <si>
    <t>9</t>
  </si>
  <si>
    <t>612131101</t>
  </si>
  <si>
    <t>Cementový postřik vnitřních stěn nanášený celoplošně ručně</t>
  </si>
  <si>
    <t>-676419621</t>
  </si>
  <si>
    <t>Obklady v koupelně</t>
  </si>
  <si>
    <t>(3,213*2+2,23*2)*2,2-0,7*2,1-1,1*0,846-1,1*0,4</t>
  </si>
  <si>
    <t>Obklady na WC</t>
  </si>
  <si>
    <t>(1,219*2+0,999*2)*1,5-0,7*1,5-0,4*0,42</t>
  </si>
  <si>
    <t>Doplnění omítky na nové příčce mezi kuchyní a koupelnou</t>
  </si>
  <si>
    <t>3,245*3,2</t>
  </si>
  <si>
    <t>Kuchyň - dozdívka za linkou</t>
  </si>
  <si>
    <t>1,5*3,15</t>
  </si>
  <si>
    <t>Dozdívka za sprchovým koutem nad obkladem</t>
  </si>
  <si>
    <t>1,1*1,15</t>
  </si>
  <si>
    <t>Na zazdívce dveří mezi ložnicí a obývacím pokojem</t>
  </si>
  <si>
    <t>1*2,2*2</t>
  </si>
  <si>
    <t>Obývací pokoj s kuchyní po obkladu</t>
  </si>
  <si>
    <t>0,15*0,15*(25*4+8*4)</t>
  </si>
  <si>
    <t>10</t>
  </si>
  <si>
    <t>612131121</t>
  </si>
  <si>
    <t>Penetrační disperzní nátěr vnitřních stěn nanášený ručně</t>
  </si>
  <si>
    <t>1316344737</t>
  </si>
  <si>
    <t>(4,31*2+2,364*2)*3,2-0,9*2,1*2-0,7*2,1*2-1,325*3</t>
  </si>
  <si>
    <t>(1,572*2+1,325*2+2*0,15)*3,2-1,325*1,773-1,325*3</t>
  </si>
  <si>
    <t>(1,219*2+0,999*2)*3,2-0,7*2,1-0,4*1,5+0,2*0,4+0,2*1,5*2</t>
  </si>
  <si>
    <t>(2,223*2+3,213*2)*3,15-0,7*2,1-0,4*1,5-0,846*1,495+0,2*0,4+0,2*0,886+0,2*1,5*4</t>
  </si>
  <si>
    <t>Obývací pokoj s kuchyní</t>
  </si>
  <si>
    <t>(3,775*2+(5,288+1,785)*2)*2,968-0,9*2,1-2,08*1,79+0,15*2*2,968</t>
  </si>
  <si>
    <t>(4,101*2+5,284*2)*2,958-0,9*2,1-2,08*1,79+0,28*1,193+0,28*2,383*2+0,15*2,958*2</t>
  </si>
  <si>
    <t>Obklady v koupelně- odpočet</t>
  </si>
  <si>
    <t>-((3,213*2+2,23*2)*2,2-0,7*2,1-1,1*0,846-1,1*0,4)</t>
  </si>
  <si>
    <t>Obklady na WC - odpočet</t>
  </si>
  <si>
    <t>-((1,219*2+0,999*2)*1,5-0,7*1,5-0,4*0,42)</t>
  </si>
  <si>
    <t>11</t>
  </si>
  <si>
    <t>612142001</t>
  </si>
  <si>
    <t>Potažení vnitřních stěn sklovláknitým pletivem vtlačeným do tenkovrstvé hmoty</t>
  </si>
  <si>
    <t>493385710</t>
  </si>
  <si>
    <t>Styk zazděného dveřního otvoru s původním zdivem a dozdívek v koupelně a kuchyni</t>
  </si>
  <si>
    <t>1*2,4*2+1,8*3,15+1,4*3,15</t>
  </si>
  <si>
    <t>Zazdění nádržky WC</t>
  </si>
  <si>
    <t>612311131</t>
  </si>
  <si>
    <t>Potažení vnitřních stěn vápenným štukem tloušťky do 3 mm</t>
  </si>
  <si>
    <t>-1575070204</t>
  </si>
  <si>
    <t>13</t>
  </si>
  <si>
    <t>612315111</t>
  </si>
  <si>
    <t>Vápenná hladká omítka rýh ve stěnách šířky do 150 mm</t>
  </si>
  <si>
    <t>-709961155</t>
  </si>
  <si>
    <t>Kanalizace připojovací</t>
  </si>
  <si>
    <t>14,5*0,15</t>
  </si>
  <si>
    <t>Vodovod</t>
  </si>
  <si>
    <t>34,5*0,1</t>
  </si>
  <si>
    <t>Elektro</t>
  </si>
  <si>
    <t>280*0,03</t>
  </si>
  <si>
    <t>3,5*0,15*2</t>
  </si>
  <si>
    <t>14</t>
  </si>
  <si>
    <t>612315211</t>
  </si>
  <si>
    <t>Vápenná hladká omítka malých ploch do 0,09 m2 na stěnách</t>
  </si>
  <si>
    <t>1118404283</t>
  </si>
  <si>
    <t>Prostupy, otlučená místa v omítce místností</t>
  </si>
  <si>
    <t>15*2</t>
  </si>
  <si>
    <t>15</t>
  </si>
  <si>
    <t>612321121</t>
  </si>
  <si>
    <t>Vápenocementová omítka hladká jednovrstvá vnitřních stěn nanášená ručně</t>
  </si>
  <si>
    <t>-588415855</t>
  </si>
  <si>
    <t>16</t>
  </si>
  <si>
    <t>631312141</t>
  </si>
  <si>
    <t>Doplnění rýh v dosavadních mazaninách betonem prostým</t>
  </si>
  <si>
    <t>m3</t>
  </si>
  <si>
    <t>-676956043</t>
  </si>
  <si>
    <t>Zabetonování sprchového žlabu a kanalizace v podlaze</t>
  </si>
  <si>
    <t>2*0,2*0,15</t>
  </si>
  <si>
    <t xml:space="preserve">zabetonování rozvodu UT  a TUV v podlaze WC a koupelny ( v koupelně rozvětveno k žebříku a k obývacímu pokoji)</t>
  </si>
  <si>
    <t>6,5*0,25*0,15</t>
  </si>
  <si>
    <t>Po příčce mezi koupelnou a kuchyní</t>
  </si>
  <si>
    <t>(2,280+0,1+1,202)*0,2*0,15</t>
  </si>
  <si>
    <t>17</t>
  </si>
  <si>
    <t>632481213</t>
  </si>
  <si>
    <t>Separační vrstva z PE fólie</t>
  </si>
  <si>
    <t>-480205291</t>
  </si>
  <si>
    <t>Mezi OSB deskami</t>
  </si>
  <si>
    <t>18</t>
  </si>
  <si>
    <t>635211221</t>
  </si>
  <si>
    <t>Násyp tl do 20 mm pod plovoucí nebo tepelně izolační vrstvy podlah z keramzitu</t>
  </si>
  <si>
    <t>1351173976</t>
  </si>
  <si>
    <t>19</t>
  </si>
  <si>
    <t>635211411</t>
  </si>
  <si>
    <t>Doplnění násypů pod podlahy, mazaniny a dlažby perlitem pl do 2 m2</t>
  </si>
  <si>
    <t>-1723605203</t>
  </si>
  <si>
    <t>zabetonování rozvodu UT v podlaze WC a koupelny ( v koupelně rozvětveno k žebříku a k obývacímu pokoji)</t>
  </si>
  <si>
    <t>(2,28+0,1+1,202)*0,2*0,15</t>
  </si>
  <si>
    <t>Ostatní konstrukce a práce, bourání</t>
  </si>
  <si>
    <t>20</t>
  </si>
  <si>
    <t>949101111</t>
  </si>
  <si>
    <t>Lešení pomocné pro objekty pozemních staveb s lešeňovou podlahou v do 1,9 m zatížení do 150 kg/m2</t>
  </si>
  <si>
    <t>1257666097</t>
  </si>
  <si>
    <t>952901111</t>
  </si>
  <si>
    <t>Vyčištění budov bytové a občanské výstavby při výšce podlaží do 4 m</t>
  </si>
  <si>
    <t>1589933480</t>
  </si>
  <si>
    <t>22</t>
  </si>
  <si>
    <t>952902021</t>
  </si>
  <si>
    <t>Čištění budov zametení hladkých podlah</t>
  </si>
  <si>
    <t>-1258326154</t>
  </si>
  <si>
    <t>Denní úklid společných prostor- poloviční náklady kvůli provádění společně s bytem 614/36,byt č.9,dveře č.17</t>
  </si>
  <si>
    <t>100*45/2</t>
  </si>
  <si>
    <t>23</t>
  </si>
  <si>
    <t>962031133</t>
  </si>
  <si>
    <t>Bourání příček nebo přizdívek z cihel pálených tl přes 100 do 150 mm</t>
  </si>
  <si>
    <t>-1037402508</t>
  </si>
  <si>
    <t>(2,28+1,302)*3,3</t>
  </si>
  <si>
    <t>1,1*1,1</t>
  </si>
  <si>
    <t>Kuchyně</t>
  </si>
  <si>
    <t>Obezdění vany</t>
  </si>
  <si>
    <t>3,14*2,4/4*0,6</t>
  </si>
  <si>
    <t xml:space="preserve">V kuchyni nadpraží  u koupelny</t>
  </si>
  <si>
    <t>1,911*0,8</t>
  </si>
  <si>
    <t>24</t>
  </si>
  <si>
    <t>965046111</t>
  </si>
  <si>
    <t>Broušení stávajících betonových podlah úběr do 3 mm</t>
  </si>
  <si>
    <t>-863681140</t>
  </si>
  <si>
    <t>1,542*1,325-0,42*0,18</t>
  </si>
  <si>
    <t>1,219*0,999-0,25*0,26</t>
  </si>
  <si>
    <t>2,23*3,213-0,28*0,2</t>
  </si>
  <si>
    <t>25</t>
  </si>
  <si>
    <t>965046119</t>
  </si>
  <si>
    <t>Příplatek k broušení stávajících betonových podlah za každý další 1 mm úběru</t>
  </si>
  <si>
    <t>894298563</t>
  </si>
  <si>
    <t>26</t>
  </si>
  <si>
    <t>965081212</t>
  </si>
  <si>
    <t>Bourání podlah z dlaždic keramických nebo xylolitových tl do 10 mm plochy do 1 m2</t>
  </si>
  <si>
    <t>-286941985</t>
  </si>
  <si>
    <t>0,999*1,219</t>
  </si>
  <si>
    <t>2,28*1,202</t>
  </si>
  <si>
    <t>27</t>
  </si>
  <si>
    <t>965082933</t>
  </si>
  <si>
    <t>Odstranění násypů pod podlahami tl do 200 mm pl přes 2 m2</t>
  </si>
  <si>
    <t>1143705703</t>
  </si>
  <si>
    <t>(2,408+1,202)*0,2*0,15</t>
  </si>
  <si>
    <t>28</t>
  </si>
  <si>
    <t>968062455</t>
  </si>
  <si>
    <t>Vybourání dřevěných dveřních zárubní pl do 2 m2</t>
  </si>
  <si>
    <t>1047433491</t>
  </si>
  <si>
    <t>Mezi ložnicí a obývacím pokojem</t>
  </si>
  <si>
    <t>0,9*2,1</t>
  </si>
  <si>
    <t>29</t>
  </si>
  <si>
    <t>971033241</t>
  </si>
  <si>
    <t>Vybourání otvorů ve zdivu cihelném pl do 0,0225 m2 na MVC nebo MV tl do 300 mm</t>
  </si>
  <si>
    <t>50929812</t>
  </si>
  <si>
    <t xml:space="preserve"> Otvory pro elektro</t>
  </si>
  <si>
    <t>30</t>
  </si>
  <si>
    <t>971033431</t>
  </si>
  <si>
    <t>Vybourání otvorů ve zdivu cihelném pl do 0,25 m2 na MVC nebo MV tl do 150 mm</t>
  </si>
  <si>
    <t>-1931522776</t>
  </si>
  <si>
    <t xml:space="preserve">Prostupy  ZTI</t>
  </si>
  <si>
    <t>31</t>
  </si>
  <si>
    <t>974031132</t>
  </si>
  <si>
    <t>Vysekání rýh ve zdivu cihelném hl do 50 mm š do 70 mm</t>
  </si>
  <si>
    <t>1276277363</t>
  </si>
  <si>
    <t>kanalizace umyvadlo</t>
  </si>
  <si>
    <t>7+3,5+6+4+7</t>
  </si>
  <si>
    <t>32</t>
  </si>
  <si>
    <t>974031153</t>
  </si>
  <si>
    <t>Vysekání rýh ve zdivu cihelném hl do 100 mm š do 100 mm</t>
  </si>
  <si>
    <t>1580496387</t>
  </si>
  <si>
    <t>Kanalizace</t>
  </si>
  <si>
    <t>Kuchyň dřez, myčka</t>
  </si>
  <si>
    <t>Šatna pračka</t>
  </si>
  <si>
    <t>33</t>
  </si>
  <si>
    <t>974031154</t>
  </si>
  <si>
    <t>Vysekání rýh ve zdivu cihelném hl do 100 mm š do 150 mm</t>
  </si>
  <si>
    <t>300862049</t>
  </si>
  <si>
    <t>Sprcha</t>
  </si>
  <si>
    <t>34</t>
  </si>
  <si>
    <t>974042567</t>
  </si>
  <si>
    <t>Vysekání rýh v dlažbě betonové nebo jiné monolitické hl do 150 mm š do 300 mm</t>
  </si>
  <si>
    <t>593249897</t>
  </si>
  <si>
    <t>Od sprchového žlabu a kanalizace v podlaze</t>
  </si>
  <si>
    <t>Od rozvodu UT v podlaze koupelny a WC</t>
  </si>
  <si>
    <t>6,5</t>
  </si>
  <si>
    <t>Pro novou příčku mezi koupelnou a kuchyní</t>
  </si>
  <si>
    <t>3,213</t>
  </si>
  <si>
    <t>35</t>
  </si>
  <si>
    <t>974082112</t>
  </si>
  <si>
    <t>Vysekání rýh pro ploché vodiče v omítce MV nebo MVC stěn š do 30 mm</t>
  </si>
  <si>
    <t>-1970564144</t>
  </si>
  <si>
    <t>280</t>
  </si>
  <si>
    <t>36</t>
  </si>
  <si>
    <t>974082172</t>
  </si>
  <si>
    <t>Vysekání rýh pro ploché vodiče v omítce MV nebo MVC stropů š do 30 mm</t>
  </si>
  <si>
    <t>-1694485870</t>
  </si>
  <si>
    <t>37</t>
  </si>
  <si>
    <t>977132111</t>
  </si>
  <si>
    <t>Vyvrtání otvorů pro elektroinstalační krabice ve stěnách z cihel hloubky do 60 mm</t>
  </si>
  <si>
    <t>218553793</t>
  </si>
  <si>
    <t>Krabice elektro</t>
  </si>
  <si>
    <t>60</t>
  </si>
  <si>
    <t>38</t>
  </si>
  <si>
    <t>977311112</t>
  </si>
  <si>
    <t>Řezání stávajících betonových mazanin nevyztužených hl do 100 mm</t>
  </si>
  <si>
    <t>131209415</t>
  </si>
  <si>
    <t>Pro rozvody UT a kanalizace, pro novou éříčku mezi koupelnou a kuchyní</t>
  </si>
  <si>
    <t>39</t>
  </si>
  <si>
    <t>978013191</t>
  </si>
  <si>
    <t>Otlučení (osekání) vnitřní vápenné nebo vápenocementové omítky stěn v rozsahu přes 50 do 100 %</t>
  </si>
  <si>
    <t>1072313203</t>
  </si>
  <si>
    <t>Koupelna -rozdíl výšky obkladu</t>
  </si>
  <si>
    <t>Koupelna nový obklad</t>
  </si>
  <si>
    <t>(3,213+2,23)*2,2-0,7*2,1-1,1*0,846-1,1*0,4</t>
  </si>
  <si>
    <t xml:space="preserve">Nové obklady na WC </t>
  </si>
  <si>
    <t>WC původní obklad</t>
  </si>
  <si>
    <t>(0,999*2+1,219*2)*1,56-0,4*0,5-0,7*1,56</t>
  </si>
  <si>
    <t>Koupelna původní obklad</t>
  </si>
  <si>
    <t>(2,28+1,202)*2,1-0,4*1+0,15*1,1*2</t>
  </si>
  <si>
    <t>0,15*0,15*(25*4)</t>
  </si>
  <si>
    <t>40</t>
  </si>
  <si>
    <t>978059541</t>
  </si>
  <si>
    <t>Odsekání a odebrání obkladů stěn z vnitřních obkládaček plochy přes 1 m2</t>
  </si>
  <si>
    <t>938202014</t>
  </si>
  <si>
    <t>997</t>
  </si>
  <si>
    <t>Přesun sutě</t>
  </si>
  <si>
    <t>41</t>
  </si>
  <si>
    <t>997013212</t>
  </si>
  <si>
    <t>Vnitrostaveništní doprava suti a vybouraných hmot pro budovy v přes 6 do 9 m ručně</t>
  </si>
  <si>
    <t>t</t>
  </si>
  <si>
    <t>-895764371</t>
  </si>
  <si>
    <t>42</t>
  </si>
  <si>
    <t>997013219</t>
  </si>
  <si>
    <t>Příplatek k vnitrostaveništní dopravě suti a vybouraných hmot za zvětšenou dopravu suti ZKD 10 m</t>
  </si>
  <si>
    <t>216651310</t>
  </si>
  <si>
    <t>43</t>
  </si>
  <si>
    <t>997013501</t>
  </si>
  <si>
    <t>Odvoz suti a vybouraných hmot na skládku nebo meziskládku do 1 km se složením</t>
  </si>
  <si>
    <t>-2088650625</t>
  </si>
  <si>
    <t>44</t>
  </si>
  <si>
    <t>997013509</t>
  </si>
  <si>
    <t>Příplatek k odvozu suti a vybouraných hmot na skládku ZKD 1 km přes 1 km</t>
  </si>
  <si>
    <t>929543047</t>
  </si>
  <si>
    <t>13,382*19 'Přepočtené koeficientem množství</t>
  </si>
  <si>
    <t>45</t>
  </si>
  <si>
    <t>997013631</t>
  </si>
  <si>
    <t>Poplatek za uložení na skládce (skládkovné) stavebního odpadu směsného kód odpadu 17 09 04</t>
  </si>
  <si>
    <t>-1458216536</t>
  </si>
  <si>
    <t>998</t>
  </si>
  <si>
    <t>Přesun hmot</t>
  </si>
  <si>
    <t>46</t>
  </si>
  <si>
    <t>998018002</t>
  </si>
  <si>
    <t>Přesun hmot pro budovy ruční pro budovy v přes 6 do 12 m</t>
  </si>
  <si>
    <t>-1835150634</t>
  </si>
  <si>
    <t>47</t>
  </si>
  <si>
    <t>998018011</t>
  </si>
  <si>
    <t>Příplatek k ručnímu přesunu hmot pro budovy za zvětšený přesun ZKD 100 m</t>
  </si>
  <si>
    <t>813654129</t>
  </si>
  <si>
    <t>PSV</t>
  </si>
  <si>
    <t>Práce a dodávky PSV</t>
  </si>
  <si>
    <t>711</t>
  </si>
  <si>
    <t>Izolace proti vodě, vlhkosti a plynům</t>
  </si>
  <si>
    <t>48</t>
  </si>
  <si>
    <t>711199101</t>
  </si>
  <si>
    <t>Provedení těsnícího pásu do spoje dilatační nebo styčné spáry podlaha - stěna</t>
  </si>
  <si>
    <t>-1586947901</t>
  </si>
  <si>
    <t xml:space="preserve">Koupelna  - styk podlahy s obkladem</t>
  </si>
  <si>
    <t xml:space="preserve">Koupelna </t>
  </si>
  <si>
    <t>3,213*2+2,23*2</t>
  </si>
  <si>
    <t xml:space="preserve">Rohy sprchy a  vany</t>
  </si>
  <si>
    <t>2,2+2,2</t>
  </si>
  <si>
    <t>49</t>
  </si>
  <si>
    <t>M</t>
  </si>
  <si>
    <t>28355022</t>
  </si>
  <si>
    <t>páska pružná těsnící hydroizolační š do 125mm</t>
  </si>
  <si>
    <t>1902770816</t>
  </si>
  <si>
    <t>15,286*1,05 'Přepočtené koeficientem množství</t>
  </si>
  <si>
    <t>50</t>
  </si>
  <si>
    <t>711199102</t>
  </si>
  <si>
    <t>Provedení těsnícího koutu pro vnější nebo vnitřní roh spáry podlaha - stěna</t>
  </si>
  <si>
    <t>8384654</t>
  </si>
  <si>
    <t>5+1</t>
  </si>
  <si>
    <t>51</t>
  </si>
  <si>
    <t>59054242</t>
  </si>
  <si>
    <t>páska pružná těsnící hydroizolační -kout</t>
  </si>
  <si>
    <t>1324527265</t>
  </si>
  <si>
    <t>52</t>
  </si>
  <si>
    <t>LSS.BSE5ROUT</t>
  </si>
  <si>
    <t>SE5 vnější roh 1ks</t>
  </si>
  <si>
    <t>1389063984</t>
  </si>
  <si>
    <t>53</t>
  </si>
  <si>
    <t>711493111</t>
  </si>
  <si>
    <t>Izolace proti podpovrchové a tlakové vodě vodorovná těsnicí hmotou dvousložkovou na bázi cementu</t>
  </si>
  <si>
    <t>376696935</t>
  </si>
  <si>
    <t>3,213*2,23</t>
  </si>
  <si>
    <t>54</t>
  </si>
  <si>
    <t>711493121</t>
  </si>
  <si>
    <t>Izolace proti podpovrchové a tlakové vodě svislá těsnicí hmotou dvousložkovou na bázi cementu</t>
  </si>
  <si>
    <t>1042356729</t>
  </si>
  <si>
    <t xml:space="preserve">Koupelna  soklík</t>
  </si>
  <si>
    <t>(3,213*2+2,23*2)*0,15</t>
  </si>
  <si>
    <t>Rohy sprchy a nad vanou</t>
  </si>
  <si>
    <t>(1+2)*2,2+2,6*2</t>
  </si>
  <si>
    <t>55</t>
  </si>
  <si>
    <t>998711121</t>
  </si>
  <si>
    <t>Přesun hmot tonážní pro izolace proti vodě, vlhkosti a plynům ruční v objektech v do 6 m</t>
  </si>
  <si>
    <t>-867912066</t>
  </si>
  <si>
    <t>56</t>
  </si>
  <si>
    <t>998711129</t>
  </si>
  <si>
    <t>Příplatek k ručnímu přesunu hmot tonážnímu pro izolace proti vodě, vlhkosti a plynům za zvětšený přesun ZKD 50 m</t>
  </si>
  <si>
    <t>360463877</t>
  </si>
  <si>
    <t>0,094*3 'Přepočtené koeficientem množství</t>
  </si>
  <si>
    <t>721</t>
  </si>
  <si>
    <t>Zdravotechnika - vnitřní kanalizace</t>
  </si>
  <si>
    <t>57</t>
  </si>
  <si>
    <t>721170972</t>
  </si>
  <si>
    <t>Potrubí z PVC krácení trub DN 50</t>
  </si>
  <si>
    <t>364484287</t>
  </si>
  <si>
    <t xml:space="preserve">Kuchyně  dřez</t>
  </si>
  <si>
    <t>Koupelna umyvadlo</t>
  </si>
  <si>
    <t>58</t>
  </si>
  <si>
    <t>721170973</t>
  </si>
  <si>
    <t>Potrubí z PVC krácení trub DN 70</t>
  </si>
  <si>
    <t>-527675792</t>
  </si>
  <si>
    <t>Vana</t>
  </si>
  <si>
    <t>59</t>
  </si>
  <si>
    <t>721170975</t>
  </si>
  <si>
    <t>Potrubí z PVC krácení trub DN 125</t>
  </si>
  <si>
    <t>-69177547</t>
  </si>
  <si>
    <t>721171803</t>
  </si>
  <si>
    <t>Demontáž potrubí z PVC D do 75</t>
  </si>
  <si>
    <t>255226882</t>
  </si>
  <si>
    <t xml:space="preserve">Kuchyně  dřez, příprava pro pračku</t>
  </si>
  <si>
    <t>1,5+2</t>
  </si>
  <si>
    <t>61</t>
  </si>
  <si>
    <t>721171808</t>
  </si>
  <si>
    <t>Demontáž potrubí z PVC D přes 75 do 114</t>
  </si>
  <si>
    <t>1464768365</t>
  </si>
  <si>
    <t>62</t>
  </si>
  <si>
    <t>721171905</t>
  </si>
  <si>
    <t>Potrubí z PP vsazení odbočky do hrdla DN 110</t>
  </si>
  <si>
    <t>1587339611</t>
  </si>
  <si>
    <t>1+1</t>
  </si>
  <si>
    <t>63</t>
  </si>
  <si>
    <t>721171914</t>
  </si>
  <si>
    <t>Potrubí z PP propojení potrubí DN 75</t>
  </si>
  <si>
    <t>1957198242</t>
  </si>
  <si>
    <t>64</t>
  </si>
  <si>
    <t>721171915</t>
  </si>
  <si>
    <t>Potrubí z PP propojení potrubí DN 110</t>
  </si>
  <si>
    <t>-1074650790</t>
  </si>
  <si>
    <t>65</t>
  </si>
  <si>
    <t>721174042</t>
  </si>
  <si>
    <t>Potrubí kanalizační z PP připojovací DN 40</t>
  </si>
  <si>
    <t>-819066579</t>
  </si>
  <si>
    <t>Umyvadlo</t>
  </si>
  <si>
    <t>66</t>
  </si>
  <si>
    <t>721174043</t>
  </si>
  <si>
    <t>Potrubí kanalizační z PP připojovací DN 50</t>
  </si>
  <si>
    <t>-1554224402</t>
  </si>
  <si>
    <t>67</t>
  </si>
  <si>
    <t>28615689</t>
  </si>
  <si>
    <t xml:space="preserve">zátka hrdlová HTM DN 50  l = 39mm</t>
  </si>
  <si>
    <t>912480494</t>
  </si>
  <si>
    <t>Příprava pro dřez v kuchyni</t>
  </si>
  <si>
    <t>68</t>
  </si>
  <si>
    <t>721174044</t>
  </si>
  <si>
    <t>Potrubí kanalizační z PP připojovací DN 75</t>
  </si>
  <si>
    <t>666940650</t>
  </si>
  <si>
    <t>vana</t>
  </si>
  <si>
    <t>1,5</t>
  </si>
  <si>
    <t>69</t>
  </si>
  <si>
    <t>721174045</t>
  </si>
  <si>
    <t>Potrubí kanalizační z PP připojovací DN 110</t>
  </si>
  <si>
    <t>-1556550064</t>
  </si>
  <si>
    <t>70</t>
  </si>
  <si>
    <t>721194104</t>
  </si>
  <si>
    <t>Vyvedení a upevnění odpadních výpustek DN 40</t>
  </si>
  <si>
    <t>1378725445</t>
  </si>
  <si>
    <t>71</t>
  </si>
  <si>
    <t>721194105</t>
  </si>
  <si>
    <t>Vyvedení a upevnění odpadních výpustek DN 50</t>
  </si>
  <si>
    <t>-675094570</t>
  </si>
  <si>
    <t>Dřez, myčka, pračka</t>
  </si>
  <si>
    <t>1+1+1</t>
  </si>
  <si>
    <t>72</t>
  </si>
  <si>
    <t>721194107</t>
  </si>
  <si>
    <t>Vyvedení a upevnění odpadních výpustek DN 70</t>
  </si>
  <si>
    <t>1956291577</t>
  </si>
  <si>
    <t>73</t>
  </si>
  <si>
    <t>721194109</t>
  </si>
  <si>
    <t>Vyvedení a upevnění odpadních výpustek DN 110</t>
  </si>
  <si>
    <t>674640229</t>
  </si>
  <si>
    <t>74</t>
  </si>
  <si>
    <t>721210817</t>
  </si>
  <si>
    <t>Demontáž vpustí vanových DN 70</t>
  </si>
  <si>
    <t>1076220143</t>
  </si>
  <si>
    <t>75</t>
  </si>
  <si>
    <t>721219128</t>
  </si>
  <si>
    <t>Montáž odtokového sprchového žlabu délky do 1050 mm</t>
  </si>
  <si>
    <t>-164322655</t>
  </si>
  <si>
    <t>76</t>
  </si>
  <si>
    <t>HLE.HL50WU080</t>
  </si>
  <si>
    <t>Obzvláště plochý nerezový žlab, provedení ke stěně včetně odtoku DN50, montážního materiálu a stavebního ochranného krytu, bez pohledového krytu žlabu, stavební délka 800mm</t>
  </si>
  <si>
    <t>-774384490</t>
  </si>
  <si>
    <t>77</t>
  </si>
  <si>
    <t>HLE.HL050D80</t>
  </si>
  <si>
    <t>Kryt žlabu Design vhodný pro žlaby délky 800mm</t>
  </si>
  <si>
    <t>-226361253</t>
  </si>
  <si>
    <t>78</t>
  </si>
  <si>
    <t>721229111</t>
  </si>
  <si>
    <t xml:space="preserve">Montáž zápachové uzávěrky pro pračku a myčku do DN 50  ostatní typ</t>
  </si>
  <si>
    <t>246378902</t>
  </si>
  <si>
    <t>pračka + myčka</t>
  </si>
  <si>
    <t>79</t>
  </si>
  <si>
    <t>55161830</t>
  </si>
  <si>
    <t>uzávěrka zápachová pro pračku a myčku podomítková DN 40/50 nerez</t>
  </si>
  <si>
    <t>68823359</t>
  </si>
  <si>
    <t>80</t>
  </si>
  <si>
    <t>721290111</t>
  </si>
  <si>
    <t>Zkouška těsnosti potrubí kanalizace vodou DN do 125</t>
  </si>
  <si>
    <t>82306222</t>
  </si>
  <si>
    <t>13,5</t>
  </si>
  <si>
    <t>81</t>
  </si>
  <si>
    <t>721910912</t>
  </si>
  <si>
    <t>Pročištění odpadů svislých v jednom podlaží DN do 200</t>
  </si>
  <si>
    <t>-1711244123</t>
  </si>
  <si>
    <t>82</t>
  </si>
  <si>
    <t>998721122</t>
  </si>
  <si>
    <t>Přesun hmot tonážní pro vnitřní kanalizaci ruční v objektech v přes 6 do 12 m</t>
  </si>
  <si>
    <t>1882167130</t>
  </si>
  <si>
    <t>83</t>
  </si>
  <si>
    <t>998721129</t>
  </si>
  <si>
    <t>Příplatek k ručnímu přesunu hmot tonážnímu pro vnitřní kanalizaci za zvětšený přesun ZKD 50 m</t>
  </si>
  <si>
    <t>-308529354</t>
  </si>
  <si>
    <t>0,017*3 'Přepočtené koeficientem množství</t>
  </si>
  <si>
    <t>722</t>
  </si>
  <si>
    <t>Zdravotechnika - vnitřní vodovod</t>
  </si>
  <si>
    <t>84</t>
  </si>
  <si>
    <t>722160801</t>
  </si>
  <si>
    <t>Demontáž potrubí vodovodního měděného D do 35/1,5</t>
  </si>
  <si>
    <t>1720691096</t>
  </si>
  <si>
    <t>Šatna plyn</t>
  </si>
  <si>
    <t>WC plyn</t>
  </si>
  <si>
    <t>Koupelna plyn</t>
  </si>
  <si>
    <t>Obývací pokoj s kuchyní plyn</t>
  </si>
  <si>
    <t>85</t>
  </si>
  <si>
    <t>722170801</t>
  </si>
  <si>
    <t>Demontáž rozvodů vody z plastů D do 25</t>
  </si>
  <si>
    <t>400288065</t>
  </si>
  <si>
    <t>86</t>
  </si>
  <si>
    <t>722171913</t>
  </si>
  <si>
    <t>Potrubí plastové odříznutí trubky D přes 20 do 25 mm</t>
  </si>
  <si>
    <t>-1128669464</t>
  </si>
  <si>
    <t>87</t>
  </si>
  <si>
    <t>722174003</t>
  </si>
  <si>
    <t>Potrubí vodovodní plastové PPR svar polyfúze PN 16 D 25x3,5 mm</t>
  </si>
  <si>
    <t>873543363</t>
  </si>
  <si>
    <t>Koupelna sprcha, umyvadlo, vana</t>
  </si>
  <si>
    <t>Kuchyně dřez, myčka</t>
  </si>
  <si>
    <t xml:space="preserve">šatna pračka </t>
  </si>
  <si>
    <t>3,5</t>
  </si>
  <si>
    <t>88</t>
  </si>
  <si>
    <t>722179191</t>
  </si>
  <si>
    <t>Příplatek k rozvodu vody z plastů za malý rozsah prací na zakázce do 20 m</t>
  </si>
  <si>
    <t>soubor</t>
  </si>
  <si>
    <t>434212489</t>
  </si>
  <si>
    <t>89</t>
  </si>
  <si>
    <t>722179192</t>
  </si>
  <si>
    <t>Příplatek k rozvodu vody z plastů za potrubí do D 32 mm do 15 svarů</t>
  </si>
  <si>
    <t>-1524595763</t>
  </si>
  <si>
    <t>90</t>
  </si>
  <si>
    <t>722181221</t>
  </si>
  <si>
    <t>Ochrana vodovodního potrubí přilepenými termoizolačními trubicemi z PE tl přes 6 do 9 mm DN do 22 mm</t>
  </si>
  <si>
    <t>-434518803</t>
  </si>
  <si>
    <t>33,5</t>
  </si>
  <si>
    <t>91</t>
  </si>
  <si>
    <t>722181851</t>
  </si>
  <si>
    <t>Demontáž termoizolačních trubic z trub D do 45</t>
  </si>
  <si>
    <t>-1782080526</t>
  </si>
  <si>
    <t>92</t>
  </si>
  <si>
    <t>722190401</t>
  </si>
  <si>
    <t>Vyvedení a upevnění výpustku DN do 25</t>
  </si>
  <si>
    <t>493161105</t>
  </si>
  <si>
    <t>dřez,sprcha, umyvadlo, myčka , pračka ,WC, vana</t>
  </si>
  <si>
    <t>2+2+2+1+1+1+2</t>
  </si>
  <si>
    <t>93</t>
  </si>
  <si>
    <t>722190901</t>
  </si>
  <si>
    <t>Uzavření nebo otevření vodovodního potrubí při opravách</t>
  </si>
  <si>
    <t>697832314</t>
  </si>
  <si>
    <t>94</t>
  </si>
  <si>
    <t>722220151</t>
  </si>
  <si>
    <t>Nástěnka závitová plastová PPR PN 20 DN 16 x G 1/2"</t>
  </si>
  <si>
    <t>-1407629141</t>
  </si>
  <si>
    <t>wc, myčka, pračka ,umyvadlo,dřez,</t>
  </si>
  <si>
    <t>1+1+1+2+2</t>
  </si>
  <si>
    <t>95</t>
  </si>
  <si>
    <t>722220161</t>
  </si>
  <si>
    <t>Nástěnný komplet plastový PPR PN 20 DN 20 x G 1/2"</t>
  </si>
  <si>
    <t>891394577</t>
  </si>
  <si>
    <t>Sprcha a vana</t>
  </si>
  <si>
    <t>96</t>
  </si>
  <si>
    <t>722220861</t>
  </si>
  <si>
    <t>Demontáž armatur závitových se dvěma závity G do 3/4</t>
  </si>
  <si>
    <t>350424511</t>
  </si>
  <si>
    <t xml:space="preserve">Rohový ventil  wc </t>
  </si>
  <si>
    <t>Ventil u vany</t>
  </si>
  <si>
    <t>Příprava pro pračku ve stávající kuchyni</t>
  </si>
  <si>
    <t>97</t>
  </si>
  <si>
    <t>722220862</t>
  </si>
  <si>
    <t>Demontáž armatur závitových se dvěma závity G přes 3/4 do 5/4</t>
  </si>
  <si>
    <t>-1967685869</t>
  </si>
  <si>
    <t>Ventil plyn sporák</t>
  </si>
  <si>
    <t>98</t>
  </si>
  <si>
    <t>722220872</t>
  </si>
  <si>
    <t>Demontáž armatur závitových se dvěma závity a šroubením G přes 3/8 do 3/4</t>
  </si>
  <si>
    <t>-1006779759</t>
  </si>
  <si>
    <t>Hadice k WC</t>
  </si>
  <si>
    <t>ventily vodoměr</t>
  </si>
  <si>
    <t>hadice ke sporáku</t>
  </si>
  <si>
    <t>99</t>
  </si>
  <si>
    <t>722232012</t>
  </si>
  <si>
    <t>Kohout kulový podomítkový G 3/4" PN 16 do 120°C vnitřní závit</t>
  </si>
  <si>
    <t>110132522</t>
  </si>
  <si>
    <t xml:space="preserve">Vodoměr  wc</t>
  </si>
  <si>
    <t>100</t>
  </si>
  <si>
    <t>722232221</t>
  </si>
  <si>
    <t>Kohout kulový rohový G 1/2" PN 42 do 185°C plnoprůtokový s 2x vnějším závitem</t>
  </si>
  <si>
    <t>672349849</t>
  </si>
  <si>
    <t xml:space="preserve">dřez, umyvadlo, WC, </t>
  </si>
  <si>
    <t>2+2+1</t>
  </si>
  <si>
    <t>101</t>
  </si>
  <si>
    <t>722239101</t>
  </si>
  <si>
    <t>Montáž armatur vodovodních se dvěma závity G 1/2</t>
  </si>
  <si>
    <t>-335493099</t>
  </si>
  <si>
    <t>hadice k umyvadlu</t>
  </si>
  <si>
    <t>102</t>
  </si>
  <si>
    <t>RAF.XF0050P</t>
  </si>
  <si>
    <t>hadice flexibilní XF0050P 3,8" délka 400 mm bal. 2 kusy</t>
  </si>
  <si>
    <t>-727728266</t>
  </si>
  <si>
    <t>103</t>
  </si>
  <si>
    <t>722260812</t>
  </si>
  <si>
    <t>Demontáž vodoměrů závitových G 3/4</t>
  </si>
  <si>
    <t>1663426752</t>
  </si>
  <si>
    <t>104</t>
  </si>
  <si>
    <t>722260922</t>
  </si>
  <si>
    <t>Zpětná montáž vodoměrů závitových G 3/4</t>
  </si>
  <si>
    <t>-2099298789</t>
  </si>
  <si>
    <t>105</t>
  </si>
  <si>
    <t>722262226</t>
  </si>
  <si>
    <t>Vodoměr závitový jednovtokový suchoběžný dálkový odečet do 40°C G 1/2"x 110 R100 Qn 1,6 m3/h horizont</t>
  </si>
  <si>
    <t>-1050703531</t>
  </si>
  <si>
    <t>Koupelna, WC</t>
  </si>
  <si>
    <t>106</t>
  </si>
  <si>
    <t>722290226</t>
  </si>
  <si>
    <t>Zkouška těsnosti vodovodního potrubí závitového DN do 50</t>
  </si>
  <si>
    <t>-394130633</t>
  </si>
  <si>
    <t>107</t>
  </si>
  <si>
    <t>722290234</t>
  </si>
  <si>
    <t>Proplach a dezinfekce vodovodního potrubí DN do 80</t>
  </si>
  <si>
    <t>-1979491798</t>
  </si>
  <si>
    <t>108</t>
  </si>
  <si>
    <t>998722122</t>
  </si>
  <si>
    <t>Přesun hmot tonážní pro vnitřní vodovod ruční v objektech v přes 6 do 12 m</t>
  </si>
  <si>
    <t>1384130057</t>
  </si>
  <si>
    <t>109</t>
  </si>
  <si>
    <t>998722129</t>
  </si>
  <si>
    <t>Příplatek k ručnímu k přesunu hmot tonážnímu pro vnitřní vodovod za zvětšený přesun ZKD 50 m</t>
  </si>
  <si>
    <t>-322366727</t>
  </si>
  <si>
    <t>0,055*3 'Přepočtené koeficientem množství</t>
  </si>
  <si>
    <t>723</t>
  </si>
  <si>
    <t>Zdravotechnika - vnitřní plynovod</t>
  </si>
  <si>
    <t>110</t>
  </si>
  <si>
    <t>723160804</t>
  </si>
  <si>
    <t>Demontáž přípojka k plynoměru na závit bez ochozu G 1</t>
  </si>
  <si>
    <t>pár</t>
  </si>
  <si>
    <t>865065145</t>
  </si>
  <si>
    <t>111</t>
  </si>
  <si>
    <t>723229102</t>
  </si>
  <si>
    <t>Montáž armatur plynovodních s jedním závitem G 1/2 ostatní typ</t>
  </si>
  <si>
    <t>923464320</t>
  </si>
  <si>
    <t>112</t>
  </si>
  <si>
    <t>31944406</t>
  </si>
  <si>
    <t>zátka litinová s vnějším závitem zinkovaná DN 1"</t>
  </si>
  <si>
    <t>-605165430</t>
  </si>
  <si>
    <t>113</t>
  </si>
  <si>
    <t>998723312</t>
  </si>
  <si>
    <t>Přesun hmot procentní pro vnitřní plynovod ruční v objektech v přes 6 do 12 m</t>
  </si>
  <si>
    <t>%</t>
  </si>
  <si>
    <t>-1214028023</t>
  </si>
  <si>
    <t>114</t>
  </si>
  <si>
    <t>998723319</t>
  </si>
  <si>
    <t>Příplatek k ručnímu přesunu hmot procentnímu pro vnitřní plynovod za zvětšený přesun ZKD 50 m</t>
  </si>
  <si>
    <t>262066366</t>
  </si>
  <si>
    <t>2,867*3 'Přepočtené koeficientem množství</t>
  </si>
  <si>
    <t>725</t>
  </si>
  <si>
    <t>Zdravotechnika - zařizovací předměty</t>
  </si>
  <si>
    <t>115</t>
  </si>
  <si>
    <t>725110814</t>
  </si>
  <si>
    <t>Demontáž klozetu Kombi</t>
  </si>
  <si>
    <t>-1874934724</t>
  </si>
  <si>
    <t>116</t>
  </si>
  <si>
    <t>725119125</t>
  </si>
  <si>
    <t>Montáž klozetových mís závěsných na nosné stěny</t>
  </si>
  <si>
    <t>180987542</t>
  </si>
  <si>
    <t>117</t>
  </si>
  <si>
    <t>64236091</t>
  </si>
  <si>
    <t>mísa keramická klozetová závěsná bílá s hlubokým splachováním odpad vodorovný</t>
  </si>
  <si>
    <t>1013663508</t>
  </si>
  <si>
    <t>118</t>
  </si>
  <si>
    <t>725119131</t>
  </si>
  <si>
    <t>Montáž klozetových sedátek standardních</t>
  </si>
  <si>
    <t>1242215997</t>
  </si>
  <si>
    <t>119</t>
  </si>
  <si>
    <t>55167381</t>
  </si>
  <si>
    <t>sedátko klozetové duroplastové bílé s poklopem</t>
  </si>
  <si>
    <t>2012184084</t>
  </si>
  <si>
    <t>120</t>
  </si>
  <si>
    <t>725210821</t>
  </si>
  <si>
    <t>Demontáž umyvadel bez výtokových armatur</t>
  </si>
  <si>
    <t>-120433288</t>
  </si>
  <si>
    <t>121</t>
  </si>
  <si>
    <t>725219102</t>
  </si>
  <si>
    <t>Montáž umyvadla připevněného na šrouby do zdiva</t>
  </si>
  <si>
    <t>754089661</t>
  </si>
  <si>
    <t>122</t>
  </si>
  <si>
    <t>64211046</t>
  </si>
  <si>
    <t>umyvadlo keramické závěsné bílé š 600mm</t>
  </si>
  <si>
    <t>745490763</t>
  </si>
  <si>
    <t>123</t>
  </si>
  <si>
    <t>725220851</t>
  </si>
  <si>
    <t>Demontáž van akrylátových</t>
  </si>
  <si>
    <t>635648893</t>
  </si>
  <si>
    <t>124</t>
  </si>
  <si>
    <t>725229103</t>
  </si>
  <si>
    <t>Montáž vany se zápachovou uzávěrkou akrylátových</t>
  </si>
  <si>
    <t>-550161778</t>
  </si>
  <si>
    <t>125</t>
  </si>
  <si>
    <t>6000098138</t>
  </si>
  <si>
    <t>Vana akrylátová Polysan Krysta 180×80 cm</t>
  </si>
  <si>
    <t>-2025370263</t>
  </si>
  <si>
    <t>126</t>
  </si>
  <si>
    <t>6000039803</t>
  </si>
  <si>
    <t>Nohy vanové Polysan PO60-60 515 mm pár</t>
  </si>
  <si>
    <t>1499823463</t>
  </si>
  <si>
    <t>127</t>
  </si>
  <si>
    <t>55166003</t>
  </si>
  <si>
    <t>souprava přepadová k vaně odpad DN 40/50 se zápachovou uzávěrkou 6/4"</t>
  </si>
  <si>
    <t>sada</t>
  </si>
  <si>
    <t>750360048</t>
  </si>
  <si>
    <t>128</t>
  </si>
  <si>
    <t>725244626</t>
  </si>
  <si>
    <t>Zástěna sprchová rohová polorámová skleněná tl. 6 mm dveře otvíravé jednokřídlové vstup z čela na vaničku 1000x900 mm</t>
  </si>
  <si>
    <t>-74318218</t>
  </si>
  <si>
    <t>129</t>
  </si>
  <si>
    <t>725291653</t>
  </si>
  <si>
    <t>Montáž zásobníku toaletních papírů</t>
  </si>
  <si>
    <t>-698675655</t>
  </si>
  <si>
    <t>130</t>
  </si>
  <si>
    <t>6000006270</t>
  </si>
  <si>
    <t>Závěs toaletního papíru s krytem Novaservis 0,138,0 METALIA 11, chrom</t>
  </si>
  <si>
    <t>-368756411</t>
  </si>
  <si>
    <t>131</t>
  </si>
  <si>
    <t>725291666</t>
  </si>
  <si>
    <t>Montáž háčku</t>
  </si>
  <si>
    <t>-727254966</t>
  </si>
  <si>
    <t>132</t>
  </si>
  <si>
    <t>55441011</t>
  </si>
  <si>
    <t>háček koupelnový</t>
  </si>
  <si>
    <t>408736663</t>
  </si>
  <si>
    <t>133</t>
  </si>
  <si>
    <t>725310823</t>
  </si>
  <si>
    <t>Demontáž dřez jednoduchý vestavěný v kuchyňských sestavách bez výtokových armatur</t>
  </si>
  <si>
    <t>1455161350</t>
  </si>
  <si>
    <t>134</t>
  </si>
  <si>
    <t>725610810</t>
  </si>
  <si>
    <t>Demontáž sporáků plynových</t>
  </si>
  <si>
    <t>1792103238</t>
  </si>
  <si>
    <t>389</t>
  </si>
  <si>
    <t>725810811</t>
  </si>
  <si>
    <t>Demontáž ventilů výtokových nástěnných</t>
  </si>
  <si>
    <t>1915620314</t>
  </si>
  <si>
    <t>Pračka</t>
  </si>
  <si>
    <t>Dřez</t>
  </si>
  <si>
    <t>135</t>
  </si>
  <si>
    <t>725813112</t>
  </si>
  <si>
    <t>Ventil rohový pračkový G 3/4"</t>
  </si>
  <si>
    <t>166775892</t>
  </si>
  <si>
    <t>Pračka a myčka</t>
  </si>
  <si>
    <t>136</t>
  </si>
  <si>
    <t>725820801</t>
  </si>
  <si>
    <t>Demontáž baterie nástěnné do G 3 / 4</t>
  </si>
  <si>
    <t>-1908646279</t>
  </si>
  <si>
    <t>137</t>
  </si>
  <si>
    <t>725820802</t>
  </si>
  <si>
    <t>Demontáž baterie stojánkové do jednoho otvoru</t>
  </si>
  <si>
    <t>1699701854</t>
  </si>
  <si>
    <t>138</t>
  </si>
  <si>
    <t>725829131</t>
  </si>
  <si>
    <t>Montáž baterie umyvadlové stojánkové G 1/2" ostatní typ</t>
  </si>
  <si>
    <t>-384957765</t>
  </si>
  <si>
    <t>139</t>
  </si>
  <si>
    <t>55145686</t>
  </si>
  <si>
    <t>baterie umyvadlová stojánková páková</t>
  </si>
  <si>
    <t>1075700976</t>
  </si>
  <si>
    <t>140</t>
  </si>
  <si>
    <t>725839102</t>
  </si>
  <si>
    <t>Montáž baterie vanové nástěnné G 3/4" ostatní typ</t>
  </si>
  <si>
    <t>2068904873</t>
  </si>
  <si>
    <t>141</t>
  </si>
  <si>
    <t>55144951</t>
  </si>
  <si>
    <t>baterie vanová/sprchová nástěnná s termostatickým ventilem a regulací průtoku 150mm chrom</t>
  </si>
  <si>
    <t>1164464678</t>
  </si>
  <si>
    <t>142</t>
  </si>
  <si>
    <t>725849411</t>
  </si>
  <si>
    <t>Montáž baterie sprchové nástěnná s nastavitelnou výškou sprchy</t>
  </si>
  <si>
    <t>224580728</t>
  </si>
  <si>
    <t>143</t>
  </si>
  <si>
    <t>55145600</t>
  </si>
  <si>
    <t>baterie sprchová nástěnná termostatická 150mm chrom</t>
  </si>
  <si>
    <t>1057872212</t>
  </si>
  <si>
    <t>144</t>
  </si>
  <si>
    <t>55145003</t>
  </si>
  <si>
    <t>souprava sprchová komplet</t>
  </si>
  <si>
    <t>-279347681</t>
  </si>
  <si>
    <t>Sprchový kout a vana</t>
  </si>
  <si>
    <t>145</t>
  </si>
  <si>
    <t>725859101</t>
  </si>
  <si>
    <t>Montáž ventilů odpadních do DN 32 pro zařizovací předměty</t>
  </si>
  <si>
    <t>1815342451</t>
  </si>
  <si>
    <t>146</t>
  </si>
  <si>
    <t>55161007</t>
  </si>
  <si>
    <t>ventil odpadní umyvadlový celokovový CLICK/CLACK s přepadem a připojovacím závitem 5/4"</t>
  </si>
  <si>
    <t>-89650221</t>
  </si>
  <si>
    <t>147</t>
  </si>
  <si>
    <t>725860812</t>
  </si>
  <si>
    <t>Demontáž uzávěrů zápachu dvojitých</t>
  </si>
  <si>
    <t>-814304349</t>
  </si>
  <si>
    <t>148</t>
  </si>
  <si>
    <t>725869101</t>
  </si>
  <si>
    <t>Montáž zápachových uzávěrek umyvadlových do DN 40</t>
  </si>
  <si>
    <t>825461343</t>
  </si>
  <si>
    <t>149</t>
  </si>
  <si>
    <t>55162001</t>
  </si>
  <si>
    <t>uzávěrka zápachová umyvadlová s celokovovým kulatým designem DN 32, chrom</t>
  </si>
  <si>
    <t>-257157614</t>
  </si>
  <si>
    <t>150</t>
  </si>
  <si>
    <t>998725123</t>
  </si>
  <si>
    <t>Přesun hmot tonážní pro zařizovací předměty ruční v objektech v přes 12 do 24 m</t>
  </si>
  <si>
    <t>-1148545120</t>
  </si>
  <si>
    <t>151</t>
  </si>
  <si>
    <t>998725129</t>
  </si>
  <si>
    <t>Příplatek k ručnímu přesunu hmot tonážnímu pro zařizovací předměty za zvětšený přesun ZKD 50 m</t>
  </si>
  <si>
    <t>774402911</t>
  </si>
  <si>
    <t>0,139*3 'Přepočtené koeficientem množství</t>
  </si>
  <si>
    <t>726</t>
  </si>
  <si>
    <t>Zdravotechnika - předstěnové instalace</t>
  </si>
  <si>
    <t>152</t>
  </si>
  <si>
    <t>726111041</t>
  </si>
  <si>
    <t>Instalační předstěna - klozet s ovládáním shora v 820 mm závěsný do masivní zděné kce</t>
  </si>
  <si>
    <t>934508647</t>
  </si>
  <si>
    <t>153</t>
  </si>
  <si>
    <t>998726132</t>
  </si>
  <si>
    <t>Přesun hmot tonážní pro instalační prefabrikáty ruční v objektech v přes 6 do 12 m</t>
  </si>
  <si>
    <t>1355841270</t>
  </si>
  <si>
    <t>154</t>
  </si>
  <si>
    <t>998726139</t>
  </si>
  <si>
    <t>Příplatek k ručnímu přesunu hmot tonážnímu pro instalační prefabrikáty za zvětšený přesun ZKD 50 m</t>
  </si>
  <si>
    <t>701571734</t>
  </si>
  <si>
    <t>0,009*3 'Přepočtené koeficientem množství</t>
  </si>
  <si>
    <t>733</t>
  </si>
  <si>
    <t>Ústřední vytápění - rozvodné potrubí</t>
  </si>
  <si>
    <t>155</t>
  </si>
  <si>
    <t>733222202</t>
  </si>
  <si>
    <t>Potrubí měděné polotvrdé spojované tvrdým pájením D 15x1 mm</t>
  </si>
  <si>
    <t>-1413644308</t>
  </si>
  <si>
    <t xml:space="preserve">Kuchyně s obývacím pokojem </t>
  </si>
  <si>
    <t>2,5*2</t>
  </si>
  <si>
    <t>3*2</t>
  </si>
  <si>
    <t>2*2</t>
  </si>
  <si>
    <t>156</t>
  </si>
  <si>
    <t>733222203</t>
  </si>
  <si>
    <t>Potrubí měděné polotvrdé spojované tvrdým pájením D 18x1 mm</t>
  </si>
  <si>
    <t>444235926</t>
  </si>
  <si>
    <t>Nový rozvod UT v podlaze a stěnách</t>
  </si>
  <si>
    <t>7,5*2</t>
  </si>
  <si>
    <t>157</t>
  </si>
  <si>
    <t>733222204</t>
  </si>
  <si>
    <t>Potrubí měděné polotvrdé spojované tvrdým pájením D 22x1 mm</t>
  </si>
  <si>
    <t>858438668</t>
  </si>
  <si>
    <t xml:space="preserve">Nový přívod od  bytové jednotky přes chodbu k pokojům</t>
  </si>
  <si>
    <t>7*2</t>
  </si>
  <si>
    <t>158</t>
  </si>
  <si>
    <t>733224204</t>
  </si>
  <si>
    <t>Příplatek k potrubí měděnému za potrubí vedené v kotelnách nebo strojovnách D 22x1 mm</t>
  </si>
  <si>
    <t>-991287179</t>
  </si>
  <si>
    <t>159</t>
  </si>
  <si>
    <t>733231112</t>
  </si>
  <si>
    <t>Kompenzátor pro měděné potrubíí D 18 tvaru U s hladkými ohyby s konci na vnitřní pájen</t>
  </si>
  <si>
    <t>955296107</t>
  </si>
  <si>
    <t>160</t>
  </si>
  <si>
    <t>733290801</t>
  </si>
  <si>
    <t>Demontáž potrubí měděného D do 35x1,5 mm</t>
  </si>
  <si>
    <t>1979575974</t>
  </si>
  <si>
    <t>WC - UT</t>
  </si>
  <si>
    <t>Koupelna - UT</t>
  </si>
  <si>
    <t>Obývací pokoj s kuchyní UT</t>
  </si>
  <si>
    <t>Ložnice UT</t>
  </si>
  <si>
    <t>161</t>
  </si>
  <si>
    <t>733291101</t>
  </si>
  <si>
    <t>Zkouška těsnosti potrubí měděné do D 35x1,5</t>
  </si>
  <si>
    <t>943960600</t>
  </si>
  <si>
    <t>14+15+20</t>
  </si>
  <si>
    <t>162</t>
  </si>
  <si>
    <t>733291904</t>
  </si>
  <si>
    <t>Propojení potrubí měděného při opravě D 22x1,5 mm</t>
  </si>
  <si>
    <t>-460123283</t>
  </si>
  <si>
    <t>Propojení k bytové stanici</t>
  </si>
  <si>
    <t>163</t>
  </si>
  <si>
    <t>733390304</t>
  </si>
  <si>
    <t xml:space="preserve">Napuštění potrubí </t>
  </si>
  <si>
    <t>-914094701</t>
  </si>
  <si>
    <t>164</t>
  </si>
  <si>
    <t>733811241</t>
  </si>
  <si>
    <t>Ochrana potrubí ústředního vytápění termoizolačními trubicemi z PE tl do 20 mm DN do 22 mm</t>
  </si>
  <si>
    <t>1550722989</t>
  </si>
  <si>
    <t>20+15+14</t>
  </si>
  <si>
    <t>165</t>
  </si>
  <si>
    <t>998733122</t>
  </si>
  <si>
    <t>Přesun hmot tonážní pro rozvody potrubí ruční v objektech v přes 6 do 12 m</t>
  </si>
  <si>
    <t>-354826266</t>
  </si>
  <si>
    <t>166</t>
  </si>
  <si>
    <t>998733129</t>
  </si>
  <si>
    <t>Příplatek k ručnímu přesunu hmot tonážnímu pro rozvody potrubí za zvětšený přesun ZKD 50 m</t>
  </si>
  <si>
    <t>1819842774</t>
  </si>
  <si>
    <t>0,043*3 'Přepočtené koeficientem množství</t>
  </si>
  <si>
    <t>734</t>
  </si>
  <si>
    <t>Ústřední vytápění - armatury</t>
  </si>
  <si>
    <t>167</t>
  </si>
  <si>
    <t>734221682</t>
  </si>
  <si>
    <t>Termostatická hlavice kapalinová PN 10 do 110°C otopných těles VK</t>
  </si>
  <si>
    <t>-1596651283</t>
  </si>
  <si>
    <t>168</t>
  </si>
  <si>
    <t>734261406</t>
  </si>
  <si>
    <t>Armatura připojovací přímá G 1/2x18 PN 10 do 110°C radiátorů typu VK</t>
  </si>
  <si>
    <t>2028140956</t>
  </si>
  <si>
    <t>169</t>
  </si>
  <si>
    <t>998734122</t>
  </si>
  <si>
    <t>Přesun hmot tonážní pro armatury ruční v objektech v přes 6 do 12 m</t>
  </si>
  <si>
    <t>1235838135</t>
  </si>
  <si>
    <t>170</t>
  </si>
  <si>
    <t>998734129</t>
  </si>
  <si>
    <t>Příplatek k ručnímu přesunu hmot tonážnímu pro armatury za zvětšený přesun ZKD 50 m</t>
  </si>
  <si>
    <t>2100524591</t>
  </si>
  <si>
    <t>0,004*3 'Přepočtené koeficientem množství</t>
  </si>
  <si>
    <t>735</t>
  </si>
  <si>
    <t>Ústřední vytápění - otopná tělesa</t>
  </si>
  <si>
    <t>171</t>
  </si>
  <si>
    <t>735000912</t>
  </si>
  <si>
    <t>Vyregulování ventilu nebo kohoutu dvojregulačního s termostatickým ovládáním</t>
  </si>
  <si>
    <t>-1122139428</t>
  </si>
  <si>
    <t>172</t>
  </si>
  <si>
    <t>735151821</t>
  </si>
  <si>
    <t>Demontáž otopného tělesa panelového dvouřadého dl do 1500 mm</t>
  </si>
  <si>
    <t>351804963</t>
  </si>
  <si>
    <t>173</t>
  </si>
  <si>
    <t>735151822</t>
  </si>
  <si>
    <t>Demontáž otopného tělesa panelového dvouřadého dl přes 1500 do 2820 mm</t>
  </si>
  <si>
    <t>-1786885880</t>
  </si>
  <si>
    <t>Obývací pokoj</t>
  </si>
  <si>
    <t>174</t>
  </si>
  <si>
    <t>735152351</t>
  </si>
  <si>
    <t>Otopné těleso panelové VK dvoudeskové bez přídavné přestupní plochy výška/délka 500/400 mm výkon 335 W</t>
  </si>
  <si>
    <t>-1107679183</t>
  </si>
  <si>
    <t>175</t>
  </si>
  <si>
    <t>735152361</t>
  </si>
  <si>
    <t>Otopné těleso panel VK dvoudeskové bez přídavné přestupní plochy výška/délka 500/1600 mm výkon 1341 W</t>
  </si>
  <si>
    <t>-495986698</t>
  </si>
  <si>
    <t>176</t>
  </si>
  <si>
    <t>735152362</t>
  </si>
  <si>
    <t>Otopné těleso panel VK dvoudeskové bez přídavné přestupní plochy výška/délka 500/1800 mm výkon 1508 W</t>
  </si>
  <si>
    <t>-656321832</t>
  </si>
  <si>
    <t>177</t>
  </si>
  <si>
    <t>735164511</t>
  </si>
  <si>
    <t>Montáž otopného tělesa trubkového na stěnu výšky tělesa do 1500 mm</t>
  </si>
  <si>
    <t>-1782040003</t>
  </si>
  <si>
    <t>178</t>
  </si>
  <si>
    <t>KRD.KLC1220600010</t>
  </si>
  <si>
    <t>KORALUX LINEAR CLASSIC 1220/0600 včetně T odbočky k žebříku</t>
  </si>
  <si>
    <t>-516829984</t>
  </si>
  <si>
    <t>179</t>
  </si>
  <si>
    <t>42695001</t>
  </si>
  <si>
    <t>těleso topné s termostatickou hlavicí a připojovacím kabelem 2,0kW</t>
  </si>
  <si>
    <t>276689573</t>
  </si>
  <si>
    <t>Radiátor koupelna</t>
  </si>
  <si>
    <t>180</t>
  </si>
  <si>
    <t>735191901</t>
  </si>
  <si>
    <t>Vyzkoušení otopných těles ocelových po opravě tlakem</t>
  </si>
  <si>
    <t>-1316317824</t>
  </si>
  <si>
    <t>0,4*0,5*2</t>
  </si>
  <si>
    <t xml:space="preserve">Ložnice </t>
  </si>
  <si>
    <t>0,5*1,6*2</t>
  </si>
  <si>
    <t>0,5*1,8*2</t>
  </si>
  <si>
    <t>0,6*1,22</t>
  </si>
  <si>
    <t>181</t>
  </si>
  <si>
    <t>735191905</t>
  </si>
  <si>
    <t>Odvzdušnění otopných těles</t>
  </si>
  <si>
    <t>1332286473</t>
  </si>
  <si>
    <t>Obývací pokoje</t>
  </si>
  <si>
    <t>182</t>
  </si>
  <si>
    <t>735191910</t>
  </si>
  <si>
    <t>Napuštění vody do otopných těles</t>
  </si>
  <si>
    <t>76735572</t>
  </si>
  <si>
    <t>183</t>
  </si>
  <si>
    <t>735494811</t>
  </si>
  <si>
    <t>Vypuštění vody z otopných těles</t>
  </si>
  <si>
    <t>-866416397</t>
  </si>
  <si>
    <t>0,5*0,9*2</t>
  </si>
  <si>
    <t>184</t>
  </si>
  <si>
    <t>735531045</t>
  </si>
  <si>
    <t>Montáž a napojení termostatu na zeď</t>
  </si>
  <si>
    <t>-932845733</t>
  </si>
  <si>
    <t>185</t>
  </si>
  <si>
    <t>1212840</t>
  </si>
  <si>
    <t>TERMOSTAT PT59</t>
  </si>
  <si>
    <t>94719003</t>
  </si>
  <si>
    <t>186</t>
  </si>
  <si>
    <t>998735122</t>
  </si>
  <si>
    <t>Přesun hmot tonážní pro otopná tělesa ruční v objektech v přes 6 do 12 m</t>
  </si>
  <si>
    <t>1981987504</t>
  </si>
  <si>
    <t>187</t>
  </si>
  <si>
    <t>998735129</t>
  </si>
  <si>
    <t>Příplatek k ručnímu přesunu hmot tonážnímu pro otopná tělesa za zvětšený přesun ZKD 50 m</t>
  </si>
  <si>
    <t>1602043433</t>
  </si>
  <si>
    <t>0,115*3 'Přepočtené koeficientem množství</t>
  </si>
  <si>
    <t>741</t>
  </si>
  <si>
    <t>Elektroinstalace - silnoproud</t>
  </si>
  <si>
    <t>188</t>
  </si>
  <si>
    <t>741-1</t>
  </si>
  <si>
    <t>Vyřízení a zabezpečení navýšení příkonu do bytu</t>
  </si>
  <si>
    <t>ks</t>
  </si>
  <si>
    <t>1221237105</t>
  </si>
  <si>
    <t>201</t>
  </si>
  <si>
    <t>741-2</t>
  </si>
  <si>
    <t>Demontáž původních rozvodů elektro</t>
  </si>
  <si>
    <t>1342558163</t>
  </si>
  <si>
    <t>189</t>
  </si>
  <si>
    <t>741112001</t>
  </si>
  <si>
    <t>Montáž krabice zapuštěná plastová kruhová</t>
  </si>
  <si>
    <t>-2001887342</t>
  </si>
  <si>
    <t>190</t>
  </si>
  <si>
    <t>34571521</t>
  </si>
  <si>
    <t>krabice pod omítku PVC odbočná kruhová D 70mm s víčkem a svorkovnicí</t>
  </si>
  <si>
    <t>-1088628876</t>
  </si>
  <si>
    <t>191</t>
  </si>
  <si>
    <t>741112061</t>
  </si>
  <si>
    <t>Montáž krabice přístrojová zapuštěná plastová kruhová</t>
  </si>
  <si>
    <t>-1451449704</t>
  </si>
  <si>
    <t>192</t>
  </si>
  <si>
    <t>1188894</t>
  </si>
  <si>
    <t>KRABICE PRISTROJOVA KP 68/2 KA MELKA</t>
  </si>
  <si>
    <t>-710038659</t>
  </si>
  <si>
    <t>193</t>
  </si>
  <si>
    <t>741122005</t>
  </si>
  <si>
    <t>Montáž kabel Cu bez ukončení uložený pod omítku plný plochý 3x1 až 2,5 mm2 (CYKYLo)</t>
  </si>
  <si>
    <t>-1212931387</t>
  </si>
  <si>
    <t>99+149</t>
  </si>
  <si>
    <t>194</t>
  </si>
  <si>
    <t>34109513</t>
  </si>
  <si>
    <t>kabel instalační plochý jádro Cu plné izolace PVC plášť PVC 450/750V (CYKYLo) 3x1,5mm2</t>
  </si>
  <si>
    <t>1244663412</t>
  </si>
  <si>
    <t>SVĚTLA</t>
  </si>
  <si>
    <t>Světelný okruh 1</t>
  </si>
  <si>
    <t>Světelný okruh 2</t>
  </si>
  <si>
    <t xml:space="preserve">WC </t>
  </si>
  <si>
    <t>99*1,2 'Přepočtené koeficientem množství</t>
  </si>
  <si>
    <t>195</t>
  </si>
  <si>
    <t>34109517</t>
  </si>
  <si>
    <t>kabel instalační plochý jádro Cu plné izolace PVC plášť PVC 450/750V (CYKYLo) 3x2,5mm2</t>
  </si>
  <si>
    <t>1060832658</t>
  </si>
  <si>
    <t>ZÁSUVKY</t>
  </si>
  <si>
    <t>Samostatný přívod kuchyně myčka</t>
  </si>
  <si>
    <t>Samostatný přívod koupelna bytová stanice</t>
  </si>
  <si>
    <t>Samostatný přívod kuchyně 2 dvojzásuvky linka</t>
  </si>
  <si>
    <t>14*2</t>
  </si>
  <si>
    <t xml:space="preserve">Samostatný přívod  pračka šatna</t>
  </si>
  <si>
    <t>Zásuvkový obvod 1</t>
  </si>
  <si>
    <t>Zásuvkový obvod 2</t>
  </si>
  <si>
    <t>149*1,2 'Přepočtené koeficientem množství</t>
  </si>
  <si>
    <t>196</t>
  </si>
  <si>
    <t>741122031</t>
  </si>
  <si>
    <t>Montáž kabel Cu bez ukončení uložený pod omítku plný kulatý 5x1,5 až 2,5 mm2 (CYKY)</t>
  </si>
  <si>
    <t>-375191894</t>
  </si>
  <si>
    <t>Sporák</t>
  </si>
  <si>
    <t>197</t>
  </si>
  <si>
    <t>34111094</t>
  </si>
  <si>
    <t>kabel instalační jádro Cu plné izolace PVC plášť PVC 450/750V (CYKY) 5x2,5mm2</t>
  </si>
  <si>
    <t>1157752537</t>
  </si>
  <si>
    <t>14*1,2 'Přepočtené koeficientem množství</t>
  </si>
  <si>
    <t>198</t>
  </si>
  <si>
    <t>741130001</t>
  </si>
  <si>
    <t>Ukončení vodič izolovaný do 2,5mm2 v rozváděči nebo na přístroji</t>
  </si>
  <si>
    <t>-127652612</t>
  </si>
  <si>
    <t>199</t>
  </si>
  <si>
    <t>741130004</t>
  </si>
  <si>
    <t>Ukončení vodič izolovaný do 6 mm2 v rozváděči nebo na přístroji</t>
  </si>
  <si>
    <t>-1183544426</t>
  </si>
  <si>
    <t>200</t>
  </si>
  <si>
    <t>741130021</t>
  </si>
  <si>
    <t>Ukončení vodič izolovaný do 2,5 mm2 na svorkovnici</t>
  </si>
  <si>
    <t>-1813826542</t>
  </si>
  <si>
    <t>202</t>
  </si>
  <si>
    <t>741210001</t>
  </si>
  <si>
    <t>Montáž rozvodnice oceloplechová nebo plastová běžná do 20 kg</t>
  </si>
  <si>
    <t>-1060027603</t>
  </si>
  <si>
    <t>203</t>
  </si>
  <si>
    <t>35711015</t>
  </si>
  <si>
    <t>rozvodnice nástěnná, plné dveře, IP41, 24 modulárních jednotek, vč. N/pE</t>
  </si>
  <si>
    <t>1447025061</t>
  </si>
  <si>
    <t>204</t>
  </si>
  <si>
    <t>741210833</t>
  </si>
  <si>
    <t>Demontáž rozvodnic plastových na povrchu s krytím do IPx4 plochou přes 0,2 m2</t>
  </si>
  <si>
    <t>240799911</t>
  </si>
  <si>
    <t>205</t>
  </si>
  <si>
    <t>741213811</t>
  </si>
  <si>
    <t>Demontáž kabelu silového z rozvodnice průřezu žil do 4 mm2 bez zachování funkčnosti</t>
  </si>
  <si>
    <t>419102300</t>
  </si>
  <si>
    <t>206</t>
  </si>
  <si>
    <t>741240022</t>
  </si>
  <si>
    <t>Montáž příslušenství rozvoden - tabulka pro přístroje lepená</t>
  </si>
  <si>
    <t>977752230</t>
  </si>
  <si>
    <t>207</t>
  </si>
  <si>
    <t>741310101</t>
  </si>
  <si>
    <t>Montáž vypínač (polo)zapuštěný bezšroubové připojení 1-jednopólový</t>
  </si>
  <si>
    <t>-854622953</t>
  </si>
  <si>
    <t>208</t>
  </si>
  <si>
    <t>ABB.3559A01345</t>
  </si>
  <si>
    <t>Přístroj spínače jednopólového, řazení 1, 1So</t>
  </si>
  <si>
    <t>1582166168</t>
  </si>
  <si>
    <t>209</t>
  </si>
  <si>
    <t>ABB.355301289B1</t>
  </si>
  <si>
    <t>Spínač jednopólový, řazení 1</t>
  </si>
  <si>
    <t>-2098586266</t>
  </si>
  <si>
    <t>210</t>
  </si>
  <si>
    <t>ABB.3901GA00010B1</t>
  </si>
  <si>
    <t>Rámeček jednonásobný</t>
  </si>
  <si>
    <t>252202444</t>
  </si>
  <si>
    <t>211</t>
  </si>
  <si>
    <t>34539060</t>
  </si>
  <si>
    <t>rámeček dvojnásobný</t>
  </si>
  <si>
    <t>-2024320069</t>
  </si>
  <si>
    <t>212</t>
  </si>
  <si>
    <t>741310122</t>
  </si>
  <si>
    <t>Montáž přepínač (polo)zapuštěný bezšroubové připojení 6-střídavý</t>
  </si>
  <si>
    <t>-1970850415</t>
  </si>
  <si>
    <t>213</t>
  </si>
  <si>
    <t>ABB.355306289B1</t>
  </si>
  <si>
    <t>Přepínač střídavý, řazení 6</t>
  </si>
  <si>
    <t>763657670</t>
  </si>
  <si>
    <t>214</t>
  </si>
  <si>
    <t>ABB.3558A06340</t>
  </si>
  <si>
    <t>Přístroj přepínače střídavého, řazení 6, 6So</t>
  </si>
  <si>
    <t>186305203</t>
  </si>
  <si>
    <t>215</t>
  </si>
  <si>
    <t>741310401</t>
  </si>
  <si>
    <t>Montáž spínač tří/čtyřpólový nástěnný do 16 A prostředí normální</t>
  </si>
  <si>
    <t>-392218544</t>
  </si>
  <si>
    <t>Kuchyň- sporák</t>
  </si>
  <si>
    <t>216</t>
  </si>
  <si>
    <t>10.627.428</t>
  </si>
  <si>
    <t>Kombinace S25 JEPF sporáková pod omítku</t>
  </si>
  <si>
    <t>-856582807</t>
  </si>
  <si>
    <t>217</t>
  </si>
  <si>
    <t>741311875</t>
  </si>
  <si>
    <t>Demontáž spínačů zapuštěných normálních do 10 A šroubových bez zachování funkčnosti do 4 svorek</t>
  </si>
  <si>
    <t>75964307</t>
  </si>
  <si>
    <t>218</t>
  </si>
  <si>
    <t>741312011</t>
  </si>
  <si>
    <t>Montáž odpojovač třípólový do 500 V do 400 A bez zapojení</t>
  </si>
  <si>
    <t>-1831394919</t>
  </si>
  <si>
    <t>Hlavní vypínač</t>
  </si>
  <si>
    <t>219</t>
  </si>
  <si>
    <t>1000287288</t>
  </si>
  <si>
    <t>OEZ:42333 MSO-32-3N Vypínač RP</t>
  </si>
  <si>
    <t>1346934303</t>
  </si>
  <si>
    <t>220</t>
  </si>
  <si>
    <t>741313001</t>
  </si>
  <si>
    <t>Montáž zásuvka (polo)zapuštěná bezšroubové připojení 2P+PE se zapojením vodičů</t>
  </si>
  <si>
    <t>1344357567</t>
  </si>
  <si>
    <t>221</t>
  </si>
  <si>
    <t>ABB.55172389H3</t>
  </si>
  <si>
    <t>Zásuvka jednonásobná, chráněná</t>
  </si>
  <si>
    <t>1982013397</t>
  </si>
  <si>
    <t xml:space="preserve">Šatna pračka </t>
  </si>
  <si>
    <t xml:space="preserve">Koupelna  bytová stanice</t>
  </si>
  <si>
    <t>222</t>
  </si>
  <si>
    <t>34555241</t>
  </si>
  <si>
    <t>přístroj zásuvky zápustné jednonásobné, krytka s clonkami, bezšroubové svorky</t>
  </si>
  <si>
    <t>936045630</t>
  </si>
  <si>
    <t>223</t>
  </si>
  <si>
    <t>741313003</t>
  </si>
  <si>
    <t>Montáž zásuvka (polo)zapuštěná bezšroubové připojení 2x(2P+PE) dvojnásobná se zapojením vodičů</t>
  </si>
  <si>
    <t>-1847773051</t>
  </si>
  <si>
    <t>224</t>
  </si>
  <si>
    <t>ABB.5513AC02357B</t>
  </si>
  <si>
    <t>Zásuvka dvojnásobná s ochr. kolíky, s clonkami, s natočenou dutinou</t>
  </si>
  <si>
    <t>-418885212</t>
  </si>
  <si>
    <t>225</t>
  </si>
  <si>
    <t>741315823</t>
  </si>
  <si>
    <t>Demontáž zásuvek domovních normálních do 16A zapuštěných šroubových bez zachování funkčnosti 2P+PE</t>
  </si>
  <si>
    <t>1874936160</t>
  </si>
  <si>
    <t>226</t>
  </si>
  <si>
    <t>741320105</t>
  </si>
  <si>
    <t>Montáž jistič jednopólový nn do 25 A ve skříni</t>
  </si>
  <si>
    <t>-1873613752</t>
  </si>
  <si>
    <t>2+6</t>
  </si>
  <si>
    <t>227</t>
  </si>
  <si>
    <t>35822111</t>
  </si>
  <si>
    <t>jistič 1pólový-charakteristika B 16A</t>
  </si>
  <si>
    <t>-1319766127</t>
  </si>
  <si>
    <t>228</t>
  </si>
  <si>
    <t>35822109</t>
  </si>
  <si>
    <t>jistič 1pólový-charakteristika B 10A</t>
  </si>
  <si>
    <t>694908706</t>
  </si>
  <si>
    <t>Světelné okruhy</t>
  </si>
  <si>
    <t>229</t>
  </si>
  <si>
    <t>741320165</t>
  </si>
  <si>
    <t>Montáž jistič třípólový nn do 25 A ve skříni</t>
  </si>
  <si>
    <t>-1532960119</t>
  </si>
  <si>
    <t>sporák</t>
  </si>
  <si>
    <t>230</t>
  </si>
  <si>
    <t>35822401</t>
  </si>
  <si>
    <t>jistič 3pólový-charakteristika B 16A</t>
  </si>
  <si>
    <t>-528803228</t>
  </si>
  <si>
    <t>231</t>
  </si>
  <si>
    <t>741321003</t>
  </si>
  <si>
    <t>Montáž proudových chráničů dvoupólových nn do 25 A ve skříni</t>
  </si>
  <si>
    <t>20067587</t>
  </si>
  <si>
    <t>232</t>
  </si>
  <si>
    <t>35889206</t>
  </si>
  <si>
    <t>chránič proudový 4pólový 25A pracovního proudu 0,03A</t>
  </si>
  <si>
    <t>-1694005144</t>
  </si>
  <si>
    <t>233</t>
  </si>
  <si>
    <t>741322825</t>
  </si>
  <si>
    <t>Demontáž jistič jednopólový nn do 63 A ze skříně</t>
  </si>
  <si>
    <t>1149165468</t>
  </si>
  <si>
    <t>234</t>
  </si>
  <si>
    <t>741330335</t>
  </si>
  <si>
    <t>Montáž objímka se žárovkou</t>
  </si>
  <si>
    <t>1834656943</t>
  </si>
  <si>
    <t>235</t>
  </si>
  <si>
    <t>34513187</t>
  </si>
  <si>
    <t>objímka žárovky E27 svorcová 13x1 keramická 1332-857 s kovovým kroužkem</t>
  </si>
  <si>
    <t>592888921</t>
  </si>
  <si>
    <t>236</t>
  </si>
  <si>
    <t>34711210</t>
  </si>
  <si>
    <t xml:space="preserve">žárovka čirá E27/42W </t>
  </si>
  <si>
    <t>255063394</t>
  </si>
  <si>
    <t>237</t>
  </si>
  <si>
    <t>741331032</t>
  </si>
  <si>
    <t>Montáž elektroměru třífázového bez zapojení vodičů</t>
  </si>
  <si>
    <t>-307549151</t>
  </si>
  <si>
    <t>238</t>
  </si>
  <si>
    <t>741336841</t>
  </si>
  <si>
    <t>Demontáž elektroměr jednofázový nebo třífázový</t>
  </si>
  <si>
    <t>-337485463</t>
  </si>
  <si>
    <t>239</t>
  </si>
  <si>
    <t>741336875</t>
  </si>
  <si>
    <t>Demontáž termostatu</t>
  </si>
  <si>
    <t>1278318941</t>
  </si>
  <si>
    <t>Pro UT</t>
  </si>
  <si>
    <t>240</t>
  </si>
  <si>
    <t>741370002</t>
  </si>
  <si>
    <t>Montáž svítidlo žárovkové bytové stropní přisazené 1 zdroj se sklem</t>
  </si>
  <si>
    <t>182776725</t>
  </si>
  <si>
    <t>Koupelna, WC, chodba</t>
  </si>
  <si>
    <t>241</t>
  </si>
  <si>
    <t>34825001</t>
  </si>
  <si>
    <t>svítidlo interiérové stropní přisazené kruhové D 200-300mm 1300-2000lm</t>
  </si>
  <si>
    <t>-478212615</t>
  </si>
  <si>
    <t>242</t>
  </si>
  <si>
    <t>741370032</t>
  </si>
  <si>
    <t>Montáž svítidlo žárovkové bytové nástěnné přisazené 1 zdroj se sklem</t>
  </si>
  <si>
    <t>78930412</t>
  </si>
  <si>
    <t>243</t>
  </si>
  <si>
    <t>8500011384</t>
  </si>
  <si>
    <t xml:space="preserve">Svítidlo LED  IP44 15W-NW 15 W</t>
  </si>
  <si>
    <t>1492099178</t>
  </si>
  <si>
    <t>Koupelna nad zrcadlem</t>
  </si>
  <si>
    <t>244</t>
  </si>
  <si>
    <t>741371843</t>
  </si>
  <si>
    <t>Demontáž svítidla bytového se standardní paticí přisazeného do 0,36 m2 bez zachováním funkčnosti</t>
  </si>
  <si>
    <t>649420252</t>
  </si>
  <si>
    <t>245</t>
  </si>
  <si>
    <t>741371845</t>
  </si>
  <si>
    <t>Demontáž svítidla interiérového se standardní paticí nebo int. zdrojem LED přisazeného nástěnného přes 0,09 do 0,36 m2 bez zachování funkčnosti</t>
  </si>
  <si>
    <t>-328734066</t>
  </si>
  <si>
    <t>246</t>
  </si>
  <si>
    <t>741410071</t>
  </si>
  <si>
    <t>Montáž pospojování ochranné konstrukce ostatní vodičem do 16 mm2 uloženým volně nebo pod omítku</t>
  </si>
  <si>
    <t>309560453</t>
  </si>
  <si>
    <t xml:space="preserve">ochranné pospojování </t>
  </si>
  <si>
    <t>247</t>
  </si>
  <si>
    <t>34140844</t>
  </si>
  <si>
    <t>vodič propojovací jádro Cu lanované izolace PVC 450/750V (H07V-R) 1x6mm2</t>
  </si>
  <si>
    <t>-1776280716</t>
  </si>
  <si>
    <t>248</t>
  </si>
  <si>
    <t>741420021</t>
  </si>
  <si>
    <t>Montáž svorka hromosvodná se 2 šrouby</t>
  </si>
  <si>
    <t>1381803595</t>
  </si>
  <si>
    <t>249</t>
  </si>
  <si>
    <t>35441895</t>
  </si>
  <si>
    <t>svorka připojovací k připojení kovových částí</t>
  </si>
  <si>
    <t>-2044484936</t>
  </si>
  <si>
    <t>koupelna, kuchyně</t>
  </si>
  <si>
    <t>250</t>
  </si>
  <si>
    <t>741810001</t>
  </si>
  <si>
    <t>Celková prohlídka elektrického rozvodu a zařízení do 100 000,- Kč</t>
  </si>
  <si>
    <t>-1799478471</t>
  </si>
  <si>
    <t>251</t>
  </si>
  <si>
    <t>998741122</t>
  </si>
  <si>
    <t>Přesun hmot tonážní pro silnoproud ruční v objektech v přes 6 do 12 m</t>
  </si>
  <si>
    <t>-1008107184</t>
  </si>
  <si>
    <t>252</t>
  </si>
  <si>
    <t>998741129</t>
  </si>
  <si>
    <t>Příplatek k ručnímu přesunu hmot tonážnímu pro silnoproud za zvětšený přesun ZKD 50 m</t>
  </si>
  <si>
    <t>-1500436258</t>
  </si>
  <si>
    <t>0,024*3 'Přepočtené koeficientem množství</t>
  </si>
  <si>
    <t>742</t>
  </si>
  <si>
    <t>Elektroinstalace - slaboproud</t>
  </si>
  <si>
    <t>253</t>
  </si>
  <si>
    <t>742110002</t>
  </si>
  <si>
    <t>Montáž trubek pro slaboproud plastových ohebných uložených pod omítku</t>
  </si>
  <si>
    <t>821515083</t>
  </si>
  <si>
    <t>254</t>
  </si>
  <si>
    <t>34571150</t>
  </si>
  <si>
    <t>trubka elektroinstalační ohebná z PH, D 13,5/18,7mm</t>
  </si>
  <si>
    <t>1080866867</t>
  </si>
  <si>
    <t>70*1,05 'Přepočtené koeficientem množství</t>
  </si>
  <si>
    <t>255</t>
  </si>
  <si>
    <t>742110506</t>
  </si>
  <si>
    <t>Montáž krabic pro slaboproud zapuštěných plastových odbočných univerzálních s víčkem</t>
  </si>
  <si>
    <t>691854396</t>
  </si>
  <si>
    <t>256</t>
  </si>
  <si>
    <t>34571457</t>
  </si>
  <si>
    <t>krabice pod omítku PVC odbočná kruhová D 70mm s víčkem</t>
  </si>
  <si>
    <t>-1497847708</t>
  </si>
  <si>
    <t>257</t>
  </si>
  <si>
    <t>1767600520</t>
  </si>
  <si>
    <t>258</t>
  </si>
  <si>
    <t>ABB.1SLM004102A1105</t>
  </si>
  <si>
    <t>Rozvodnice zapuštěná IP41/24M, Mistral41F vč. N/PE, plná dvířka</t>
  </si>
  <si>
    <t>-78942551</t>
  </si>
  <si>
    <t>259</t>
  </si>
  <si>
    <t>742121001</t>
  </si>
  <si>
    <t>Montáž kabelů sdělovacích pro vnitřní rozvody do 15 žil</t>
  </si>
  <si>
    <t>-1368355192</t>
  </si>
  <si>
    <t>260</t>
  </si>
  <si>
    <t>34121301</t>
  </si>
  <si>
    <t>kabel koaxiální, jádro CU, izolace PVC, bílý, impedance 75 Ohm, pr. 7,05mm</t>
  </si>
  <si>
    <t>-817240166</t>
  </si>
  <si>
    <t>35*1,1</t>
  </si>
  <si>
    <t>261</t>
  </si>
  <si>
    <t>742124003</t>
  </si>
  <si>
    <t>Montáž kabelů datových FTP, UTP, STP pro vnitřní rozvody pevně</t>
  </si>
  <si>
    <t>-1579559037</t>
  </si>
  <si>
    <t>262</t>
  </si>
  <si>
    <t>34121269</t>
  </si>
  <si>
    <t>kabel datový celkově stíněný Al fólií jádro Cu plné plášť PVC (F/UTP) kategorie 6</t>
  </si>
  <si>
    <t>674845175</t>
  </si>
  <si>
    <t>35*1,2 'Přepočtené koeficientem množství</t>
  </si>
  <si>
    <t>263</t>
  </si>
  <si>
    <t>742310006</t>
  </si>
  <si>
    <t>Montáž domácího nástěnného audio/video telefonu</t>
  </si>
  <si>
    <t>-1467722842</t>
  </si>
  <si>
    <t>264</t>
  </si>
  <si>
    <t>742310806</t>
  </si>
  <si>
    <t>Demontáž domácího nástěnného audio/video telefonu</t>
  </si>
  <si>
    <t>1299608684</t>
  </si>
  <si>
    <t>265</t>
  </si>
  <si>
    <t>38226805</t>
  </si>
  <si>
    <t>domovní telefon s ovládáním elektrického zámku</t>
  </si>
  <si>
    <t>-1586909700</t>
  </si>
  <si>
    <t>266</t>
  </si>
  <si>
    <t>742330044</t>
  </si>
  <si>
    <t>Montáž datové zásuvky 1 až 6 pozic</t>
  </si>
  <si>
    <t>787674265</t>
  </si>
  <si>
    <t>267</t>
  </si>
  <si>
    <t>37451183</t>
  </si>
  <si>
    <t>modul zásuvkový 1xRJ45 osazený 22,5x45mm se záclonkou úhlový UTP Cat6</t>
  </si>
  <si>
    <t>-1737791135</t>
  </si>
  <si>
    <t>268</t>
  </si>
  <si>
    <t>34539100</t>
  </si>
  <si>
    <t>rámeček datové zásuvky pro 2 moduly 22,5x45mm</t>
  </si>
  <si>
    <t>1339655967</t>
  </si>
  <si>
    <t>269</t>
  </si>
  <si>
    <t>742420121</t>
  </si>
  <si>
    <t>Montáž televizní zásuvky koncové nebo průběžné</t>
  </si>
  <si>
    <t>-1990215041</t>
  </si>
  <si>
    <t>270</t>
  </si>
  <si>
    <t>ABB.5011AW0303C</t>
  </si>
  <si>
    <t>Zásuvka TV+R koncová,nástěnná</t>
  </si>
  <si>
    <t>1537704546</t>
  </si>
  <si>
    <t>271</t>
  </si>
  <si>
    <t>11.002.117</t>
  </si>
  <si>
    <t>Rozbočovač EU2242P</t>
  </si>
  <si>
    <t>KS</t>
  </si>
  <si>
    <t>2128133371</t>
  </si>
  <si>
    <t>272</t>
  </si>
  <si>
    <t>998742122</t>
  </si>
  <si>
    <t>Přesun hmot tonážní pro slaboproud ruční v objektech v do 12 m</t>
  </si>
  <si>
    <t>-1863538548</t>
  </si>
  <si>
    <t>273</t>
  </si>
  <si>
    <t>998742129</t>
  </si>
  <si>
    <t>Příplatek k ručnímu přesunu hmot tonážnímu pro slaboproud za zvětšený přesun ZKD 50 m</t>
  </si>
  <si>
    <t>713546245</t>
  </si>
  <si>
    <t>0,013*3 'Přepočtené koeficientem množství</t>
  </si>
  <si>
    <t>762</t>
  </si>
  <si>
    <t>Konstrukce tesařské</t>
  </si>
  <si>
    <t>274</t>
  </si>
  <si>
    <t>762511296</t>
  </si>
  <si>
    <t>Podlahové kce podkladové dvouvrstvé z desek OSB tl 2x18 mm broušených na pero a drážku šroubovaných</t>
  </si>
  <si>
    <t>-1109907722</t>
  </si>
  <si>
    <t>1,785*3,25+3,775*5,288+2,22*0,15</t>
  </si>
  <si>
    <t>4,101*5,284+1,193*0,28</t>
  </si>
  <si>
    <t>275</t>
  </si>
  <si>
    <t>762511867</t>
  </si>
  <si>
    <t>Demontáž kce podkladové z desek dřevoštěpkových tl přes 15 mm na pero a drážku šroubovaných</t>
  </si>
  <si>
    <t>-119865347</t>
  </si>
  <si>
    <t>1,911*2,408+1,785*3,245+3,775*5,28+2,22*0,15</t>
  </si>
  <si>
    <t>276</t>
  </si>
  <si>
    <t>762522811</t>
  </si>
  <si>
    <t>Demontáž podlah s polštáři z prken tloušťky do 32 mm</t>
  </si>
  <si>
    <t>465053279</t>
  </si>
  <si>
    <t>277</t>
  </si>
  <si>
    <t>998762122</t>
  </si>
  <si>
    <t>Přesun hmot tonážní pro kce tesařské ruční v objektech v přes 6 do 12 m</t>
  </si>
  <si>
    <t>-933931771</t>
  </si>
  <si>
    <t>278</t>
  </si>
  <si>
    <t>998762129</t>
  </si>
  <si>
    <t>Příplatek k ručnímu přesunu hmot tonážnímu pro kce tesařské za zvětšený přesun ZKD 50 m</t>
  </si>
  <si>
    <t>-1870801920</t>
  </si>
  <si>
    <t>1,089*3 'Přepočtené koeficientem množství</t>
  </si>
  <si>
    <t>763</t>
  </si>
  <si>
    <t>Konstrukce suché výstavby</t>
  </si>
  <si>
    <t>279</t>
  </si>
  <si>
    <t>763121714</t>
  </si>
  <si>
    <t>SDK stěna předsazená základní penetrační nátěr</t>
  </si>
  <si>
    <t>-49542076</t>
  </si>
  <si>
    <t>8,5+3,5</t>
  </si>
  <si>
    <t>763121811</t>
  </si>
  <si>
    <t>Demontáž SDK předsazené/šachtové stěny s jednoduchou nosnou kcí opláštění jednoduché</t>
  </si>
  <si>
    <t>1374017679</t>
  </si>
  <si>
    <t xml:space="preserve">Opláíštění rozvodů UT po stěnách v šatně a původní koupelně </t>
  </si>
  <si>
    <t>1*(3,2+3)</t>
  </si>
  <si>
    <t>Dveře mezi ložnicí a obývacím pokojem</t>
  </si>
  <si>
    <t>2,4*2</t>
  </si>
  <si>
    <t>281</t>
  </si>
  <si>
    <t>763131451</t>
  </si>
  <si>
    <t>SDK podhled deska 1xH2 12,5 bez izolace dvouvrstvá spodní kce profil CD+UD</t>
  </si>
  <si>
    <t>-797494129</t>
  </si>
  <si>
    <t>282</t>
  </si>
  <si>
    <t>763131831</t>
  </si>
  <si>
    <t>Demontáž SDK podhledu s jednovrstvou nosnou kcí z ocelových profilů opláštění jednoduché</t>
  </si>
  <si>
    <t>2091101815</t>
  </si>
  <si>
    <t>283</t>
  </si>
  <si>
    <t>763131714</t>
  </si>
  <si>
    <t>SDK podhled základní penetrační nátěr</t>
  </si>
  <si>
    <t>98348165</t>
  </si>
  <si>
    <t>284</t>
  </si>
  <si>
    <t>763164541</t>
  </si>
  <si>
    <t>SDK obklad kcí tvaru L š do 0,8 m desky 1xH2 12,5</t>
  </si>
  <si>
    <t>-1520043359</t>
  </si>
  <si>
    <t>Od bytové stanice k podlaze v koupelně</t>
  </si>
  <si>
    <t>4,5</t>
  </si>
  <si>
    <t>Šatna stávající stoupačka</t>
  </si>
  <si>
    <t>285</t>
  </si>
  <si>
    <t>763164560</t>
  </si>
  <si>
    <t>SDK obklad kcí tvaru L š přes 0,8 m desky 2xDFRIH2 12,5</t>
  </si>
  <si>
    <t>-1284056027</t>
  </si>
  <si>
    <t>Koupelna za sprchou, nebo dozdívka</t>
  </si>
  <si>
    <t>286</t>
  </si>
  <si>
    <t>763172322</t>
  </si>
  <si>
    <t>Montáž dvířek revizních jednoplášťových SDK kcí vel. 300x300 mm pro příčky a předsazené stěny</t>
  </si>
  <si>
    <t>1743219225</t>
  </si>
  <si>
    <t>U bytové stanice</t>
  </si>
  <si>
    <t>V šatně</t>
  </si>
  <si>
    <t>287</t>
  </si>
  <si>
    <t>59030711</t>
  </si>
  <si>
    <t>dvířka revizní jednokřídlá s automatickým zámkem 300x300mm</t>
  </si>
  <si>
    <t>-129042190</t>
  </si>
  <si>
    <t>288</t>
  </si>
  <si>
    <t>998763332</t>
  </si>
  <si>
    <t>Přesun hmot tonážní pro konstrukce montované z desek ruční v objektech v přes 6 do 12 m</t>
  </si>
  <si>
    <t>280968706</t>
  </si>
  <si>
    <t>289</t>
  </si>
  <si>
    <t>998763339</t>
  </si>
  <si>
    <t>Příplatek k ručnímu přesunu hmot tonážnímu pro konstrukce montované z desek za zvětšený přesun ZKD 50 m</t>
  </si>
  <si>
    <t>-56247359</t>
  </si>
  <si>
    <t>0,201*3 'Přepočtené koeficientem množství</t>
  </si>
  <si>
    <t>766</t>
  </si>
  <si>
    <t>Konstrukce truhlářské</t>
  </si>
  <si>
    <t>290</t>
  </si>
  <si>
    <t>766-1</t>
  </si>
  <si>
    <t>Repase a olištování křídel vstupních dveří</t>
  </si>
  <si>
    <t>-1576304725</t>
  </si>
  <si>
    <t>291</t>
  </si>
  <si>
    <t>766491851</t>
  </si>
  <si>
    <t>Demontáž prahů dveří jednokřídlových</t>
  </si>
  <si>
    <t>639210108</t>
  </si>
  <si>
    <t>292</t>
  </si>
  <si>
    <t>766491853</t>
  </si>
  <si>
    <t>Demontáž prahů dveří dvoukřídlových</t>
  </si>
  <si>
    <t>1685680359</t>
  </si>
  <si>
    <t>293</t>
  </si>
  <si>
    <t>766691931</t>
  </si>
  <si>
    <t>Seřízení dřevěného okenního nebo dveřního otvíracího a sklápěcího křídla</t>
  </si>
  <si>
    <t>105322936</t>
  </si>
  <si>
    <t>Okna</t>
  </si>
  <si>
    <t>1+1+2+4+6+6</t>
  </si>
  <si>
    <t>294</t>
  </si>
  <si>
    <t>766695213</t>
  </si>
  <si>
    <t>Montáž truhlářských prahů dveří jednokřídlových š přes 10 cm</t>
  </si>
  <si>
    <t>-263754523</t>
  </si>
  <si>
    <t>295</t>
  </si>
  <si>
    <t>61187141</t>
  </si>
  <si>
    <t>práh dveřní dřevěný dubový tl 20mm dl 720mm š 150mm</t>
  </si>
  <si>
    <t>-924747712</t>
  </si>
  <si>
    <t>296</t>
  </si>
  <si>
    <t>61187181</t>
  </si>
  <si>
    <t>práh dveřní dřevěný dubový tl 20mm dl 920mm š 150mm</t>
  </si>
  <si>
    <t>1689194302</t>
  </si>
  <si>
    <t>390</t>
  </si>
  <si>
    <t>766695232</t>
  </si>
  <si>
    <t>Montáž truhlářských prahů dveří dvoukřídlových š do 10 cm</t>
  </si>
  <si>
    <t>-409415159</t>
  </si>
  <si>
    <t>391</t>
  </si>
  <si>
    <t>61187256</t>
  </si>
  <si>
    <t>práh dveřní dřevěný dubový tl 20mm dl 1470mm š 100mm</t>
  </si>
  <si>
    <t>-1254583150</t>
  </si>
  <si>
    <t>297</t>
  </si>
  <si>
    <t>766812830</t>
  </si>
  <si>
    <t>Demontáž kuchyňských linek dřevěných nebo kovových dl přes 1,5 do 1,8 m</t>
  </si>
  <si>
    <t>-1258304478</t>
  </si>
  <si>
    <t>298</t>
  </si>
  <si>
    <t>998766122</t>
  </si>
  <si>
    <t>Přesun hmot tonážní pro kce truhlářské ruční v objektech v přes 6 do 12 m</t>
  </si>
  <si>
    <t>-457187982</t>
  </si>
  <si>
    <t>299</t>
  </si>
  <si>
    <t>998766129</t>
  </si>
  <si>
    <t>Příplatek k ručnímu přesunu hmot tonážnímu pro kce truhlářské za zvětšený přesun ZKD 50 m</t>
  </si>
  <si>
    <t>477341002</t>
  </si>
  <si>
    <t>0,012*3 'Přepočtené koeficientem množství</t>
  </si>
  <si>
    <t>767</t>
  </si>
  <si>
    <t>Konstrukce zámečnické</t>
  </si>
  <si>
    <t>300</t>
  </si>
  <si>
    <t>767-1</t>
  </si>
  <si>
    <t>Demontáž, repase a montáž dveřního kování</t>
  </si>
  <si>
    <t>59063044</t>
  </si>
  <si>
    <t>301</t>
  </si>
  <si>
    <t>767161850</t>
  </si>
  <si>
    <t>Demontáž madel rovných do suti</t>
  </si>
  <si>
    <t>-754750058</t>
  </si>
  <si>
    <t>302</t>
  </si>
  <si>
    <t>767996801</t>
  </si>
  <si>
    <t>Demontáž atypických zámečnických konstrukcí rozebráním hm jednotlivých dílů do 50 kg</t>
  </si>
  <si>
    <t>kg</t>
  </si>
  <si>
    <t>1171976660</t>
  </si>
  <si>
    <t>WC - držák na papír</t>
  </si>
  <si>
    <t>303</t>
  </si>
  <si>
    <t>998767122</t>
  </si>
  <si>
    <t>Přesun hmot tonážní pro zámečnické konstrukce ruční v objektech v přes 6 do 12 m</t>
  </si>
  <si>
    <t>-502899571</t>
  </si>
  <si>
    <t>304</t>
  </si>
  <si>
    <t>998767129</t>
  </si>
  <si>
    <t>Příplatek k ručnímu přesunu hmot tonážnímu pro zámečnické konstrukce za zvětšený přesun ZKD 50 m</t>
  </si>
  <si>
    <t>56455222</t>
  </si>
  <si>
    <t>0,001*3 'Přepočtené koeficientem množství</t>
  </si>
  <si>
    <t>771</t>
  </si>
  <si>
    <t>Podlahy z dlaždic</t>
  </si>
  <si>
    <t>305</t>
  </si>
  <si>
    <t>771111011</t>
  </si>
  <si>
    <t>Vysátí podkladu před pokládkou dlažby</t>
  </si>
  <si>
    <t>-922073990</t>
  </si>
  <si>
    <t>2,23*3,213</t>
  </si>
  <si>
    <t>1,325*1,572</t>
  </si>
  <si>
    <t>306</t>
  </si>
  <si>
    <t>771121011</t>
  </si>
  <si>
    <t>Nátěr penetrační na podlahu</t>
  </si>
  <si>
    <t>1469847200</t>
  </si>
  <si>
    <t>2,23*3,213-0,6*1,8</t>
  </si>
  <si>
    <t>307</t>
  </si>
  <si>
    <t>771151012</t>
  </si>
  <si>
    <t>Samonivelační stěrka podlah pevnosti 20 MPa tl přes 3 do 5 mm</t>
  </si>
  <si>
    <t>2028219922</t>
  </si>
  <si>
    <t>308</t>
  </si>
  <si>
    <t>771473810</t>
  </si>
  <si>
    <t>Demontáž soklíků z dlaždic keramických lepených rovných</t>
  </si>
  <si>
    <t>792951918</t>
  </si>
  <si>
    <t>1,563*2+1,336*2-0,8</t>
  </si>
  <si>
    <t>309</t>
  </si>
  <si>
    <t>771474113</t>
  </si>
  <si>
    <t>Montáž soklů z dlaždic keramických rovných lepených cementovým flexibilním lepidlem v přes 90 do 120 mm</t>
  </si>
  <si>
    <t>1147047455</t>
  </si>
  <si>
    <t>1,572*2+1,325+0,18</t>
  </si>
  <si>
    <t>310</t>
  </si>
  <si>
    <t>771576114</t>
  </si>
  <si>
    <t>Montáž podlah keramických velkoformátových hladkých lepených flexi rychletuhnoucím lepidlem přes 4 do 6 ks/m2</t>
  </si>
  <si>
    <t>-1735685064</t>
  </si>
  <si>
    <t>311</t>
  </si>
  <si>
    <t>59761104</t>
  </si>
  <si>
    <t>dlažba keramická slinutá mrazuvzdorná R10/A povrch reliéfní/matný tl do 10mm přes 4 do 6ks/m2, rektifikovaná</t>
  </si>
  <si>
    <t>-1801414169</t>
  </si>
  <si>
    <t>Podlahy</t>
  </si>
  <si>
    <t>9,386*1,4</t>
  </si>
  <si>
    <t>Sokl šatna</t>
  </si>
  <si>
    <t>312</t>
  </si>
  <si>
    <t>771577141</t>
  </si>
  <si>
    <t>Příplatek k montáži podlah keramických lepených disperzním lepidlem za plochu do 5 m2</t>
  </si>
  <si>
    <t>-75349449</t>
  </si>
  <si>
    <t>313</t>
  </si>
  <si>
    <t>771591115</t>
  </si>
  <si>
    <t>Podlahy spárování silikonem</t>
  </si>
  <si>
    <t>-1155298320</t>
  </si>
  <si>
    <t xml:space="preserve">Styk podlaha - obklad </t>
  </si>
  <si>
    <t>0,999*2+1,219*2</t>
  </si>
  <si>
    <t>1,572*2+1,325*2</t>
  </si>
  <si>
    <t>314</t>
  </si>
  <si>
    <t>771591121</t>
  </si>
  <si>
    <t>Podlahy separační provazec do pružných spar průměru 4 mm</t>
  </si>
  <si>
    <t>-1488699641</t>
  </si>
  <si>
    <t>315</t>
  </si>
  <si>
    <t>771591251</t>
  </si>
  <si>
    <t>Izolace těsnící manžetou pro prostupy potrubí</t>
  </si>
  <si>
    <t>-1915894786</t>
  </si>
  <si>
    <t>odpad vany a sprch. koutu</t>
  </si>
  <si>
    <t>316</t>
  </si>
  <si>
    <t>771592011</t>
  </si>
  <si>
    <t>Čištění vnitřních ploch podlah nebo schodišť po položení dlažby chemickými prostředky</t>
  </si>
  <si>
    <t>-947226650</t>
  </si>
  <si>
    <t>317</t>
  </si>
  <si>
    <t>998771122</t>
  </si>
  <si>
    <t>Přesun hmot tonážní pro podlahy z dlaždic ruční v objektech v přes 6 do 12 m</t>
  </si>
  <si>
    <t>214686285</t>
  </si>
  <si>
    <t>318</t>
  </si>
  <si>
    <t>998771129</t>
  </si>
  <si>
    <t>Příplatek k ručnímu přesunu hmot tonážnímu pro podlahy z dlaždic za zvětšený přesun ZKD 50 m</t>
  </si>
  <si>
    <t>-661436794</t>
  </si>
  <si>
    <t>0,482*3 'Přepočtené koeficientem množství</t>
  </si>
  <si>
    <t>775</t>
  </si>
  <si>
    <t>Podlahy skládané</t>
  </si>
  <si>
    <t>319</t>
  </si>
  <si>
    <t>775145811</t>
  </si>
  <si>
    <t>Demontáž podložek a parozábran skládaných podlah volně položených</t>
  </si>
  <si>
    <t>-245038298</t>
  </si>
  <si>
    <t>Ložnice - podložka</t>
  </si>
  <si>
    <t>320</t>
  </si>
  <si>
    <t>775411810</t>
  </si>
  <si>
    <t>Demontáž soklíků nebo lišt dřevěných přibíjených do suti</t>
  </si>
  <si>
    <t>780882553</t>
  </si>
  <si>
    <t>2*2,408+1,785*2+3,245+3,775*2+5,28*2+2*0,15-0,9</t>
  </si>
  <si>
    <t>4,101*2+5,284*2+2*0,28-0,9</t>
  </si>
  <si>
    <t>321</t>
  </si>
  <si>
    <t>775413401</t>
  </si>
  <si>
    <t>Montáž podlahové lišty obvodové lepené</t>
  </si>
  <si>
    <t>-295106013</t>
  </si>
  <si>
    <t xml:space="preserve">Soklíky PVC podlah </t>
  </si>
  <si>
    <t>4,31*2+2,364*2-0,9*3-1,325-0,7*2</t>
  </si>
  <si>
    <t>322</t>
  </si>
  <si>
    <t>61418155</t>
  </si>
  <si>
    <t>lišta soklová dřevěná š 15.0 mm, h 60.0 mm</t>
  </si>
  <si>
    <t>1109852984</t>
  </si>
  <si>
    <t>55,494*1,08 'Přepočtené koeficientem množství</t>
  </si>
  <si>
    <t>323</t>
  </si>
  <si>
    <t>775511820</t>
  </si>
  <si>
    <t>Demontáž podlah vlysových lepených bez lišt do suti</t>
  </si>
  <si>
    <t>-1499959205</t>
  </si>
  <si>
    <t>324</t>
  </si>
  <si>
    <t>775541811</t>
  </si>
  <si>
    <t>Demontáž podlah plovoucích lepených do suti</t>
  </si>
  <si>
    <t>573177283</t>
  </si>
  <si>
    <t>325</t>
  </si>
  <si>
    <t>998775122</t>
  </si>
  <si>
    <t>Přesun hmot tonážní pro podlahy skládané ruční v objektech v přes 6 do 12 m</t>
  </si>
  <si>
    <t>300896896</t>
  </si>
  <si>
    <t>326</t>
  </si>
  <si>
    <t>998775129</t>
  </si>
  <si>
    <t>Příplatek k ručnímu přesunu hmot tonážnímu pro podlahy skládané za zvětšený přesun ZKD 50 m</t>
  </si>
  <si>
    <t>1263147218</t>
  </si>
  <si>
    <t>776</t>
  </si>
  <si>
    <t>Podlahy povlakové</t>
  </si>
  <si>
    <t>327</t>
  </si>
  <si>
    <t>776111115</t>
  </si>
  <si>
    <t>Broušení podkladu povlakových podlah před litím stěrky</t>
  </si>
  <si>
    <t>-976331254</t>
  </si>
  <si>
    <t>1,785*3,245+3,775*5,28+2,22*0,15</t>
  </si>
  <si>
    <t>328</t>
  </si>
  <si>
    <t>776111116</t>
  </si>
  <si>
    <t>Odstranění zbytků lepidla z podkladu povlakových podlah broušením</t>
  </si>
  <si>
    <t>870080149</t>
  </si>
  <si>
    <t>329</t>
  </si>
  <si>
    <t>776111311</t>
  </si>
  <si>
    <t>Vysátí podkladu povlakových podlah</t>
  </si>
  <si>
    <t>383983055</t>
  </si>
  <si>
    <t>330</t>
  </si>
  <si>
    <t>776121321</t>
  </si>
  <si>
    <t>Neředěná penetrace savého podkladu povlakových podlah</t>
  </si>
  <si>
    <t>845699827</t>
  </si>
  <si>
    <t>331</t>
  </si>
  <si>
    <t>776141121</t>
  </si>
  <si>
    <t>Vyrovnání podkladu povlakových podlah stěrkou pevnosti 30 MPa tl do 3 mm</t>
  </si>
  <si>
    <t>-586385231</t>
  </si>
  <si>
    <t>332</t>
  </si>
  <si>
    <t>776201811</t>
  </si>
  <si>
    <t>Demontáž lepených povlakových podlah bez podložky ručně</t>
  </si>
  <si>
    <t>-1570239903</t>
  </si>
  <si>
    <t>1,542*1,325</t>
  </si>
  <si>
    <t>333</t>
  </si>
  <si>
    <t>776231111</t>
  </si>
  <si>
    <t>Lepení lamel a čtverců z vinylu standardním lepidlem</t>
  </si>
  <si>
    <t>-2114338965</t>
  </si>
  <si>
    <t>334</t>
  </si>
  <si>
    <t>28411052</t>
  </si>
  <si>
    <t>dílce vinylové tl 3,0mm, nášlapná vrstva 0,70mm, úprava PUR, třída zátěže 23/34/43, otlak 0,05mm, R10, třída otěru T, hořlavost Bfl S1, bez ftalátů</t>
  </si>
  <si>
    <t>-1139518030</t>
  </si>
  <si>
    <t>58,25*1,1 'Přepočtené koeficientem množství</t>
  </si>
  <si>
    <t>335</t>
  </si>
  <si>
    <t>776410811</t>
  </si>
  <si>
    <t>Odstranění soklíků a lišt pryžových nebo plastových</t>
  </si>
  <si>
    <t>-101970389</t>
  </si>
  <si>
    <t>4,31*2+2,364*2-0,9*2-1,325-0,7*2</t>
  </si>
  <si>
    <t>1,542*2+1,325</t>
  </si>
  <si>
    <t>336</t>
  </si>
  <si>
    <t>776991111</t>
  </si>
  <si>
    <t>Spárování silikonem</t>
  </si>
  <si>
    <t>1647796876</t>
  </si>
  <si>
    <t>4,31*2+2,364*2-0,9*3-0,7*2-1,325</t>
  </si>
  <si>
    <t>1,785*2+3,775*2+2*5,28+2*0,15-0,9</t>
  </si>
  <si>
    <t>337</t>
  </si>
  <si>
    <t>998776122</t>
  </si>
  <si>
    <t>Přesun hmot tonážní pro podlahy povlakové ruční v objektech v přes 6 do 12 m</t>
  </si>
  <si>
    <t>2140630804</t>
  </si>
  <si>
    <t>338</t>
  </si>
  <si>
    <t>998776129</t>
  </si>
  <si>
    <t>Příplatek k ručnímu přesunu hmot tonážnímu pro podlahy povlakové za zvětšený přesun ZKD 50 m</t>
  </si>
  <si>
    <t>1652411234</t>
  </si>
  <si>
    <t>0,619*3 'Přepočtené koeficientem množství</t>
  </si>
  <si>
    <t>781</t>
  </si>
  <si>
    <t>Dokončovací práce - obklady</t>
  </si>
  <si>
    <t>339</t>
  </si>
  <si>
    <t>781111011</t>
  </si>
  <si>
    <t>Ometení (oprášení) stěny při přípravě podkladu</t>
  </si>
  <si>
    <t>-926596749</t>
  </si>
  <si>
    <t>(1,219*2+0,999*2)*1,5-0,7*1,5-0,4*0,45</t>
  </si>
  <si>
    <t>340</t>
  </si>
  <si>
    <t>781121011</t>
  </si>
  <si>
    <t>Nátěr penetrační na stěnu</t>
  </si>
  <si>
    <t>-1614294828</t>
  </si>
  <si>
    <t>341</t>
  </si>
  <si>
    <t>781131251</t>
  </si>
  <si>
    <t>Izolace pod obklad těsnící manžetou pro prostupy potrubí</t>
  </si>
  <si>
    <t>-1190573119</t>
  </si>
  <si>
    <t>Koupelna baterie sprcha</t>
  </si>
  <si>
    <t>Koupelna baterie vana</t>
  </si>
  <si>
    <t>342</t>
  </si>
  <si>
    <t>781472291</t>
  </si>
  <si>
    <t>Příplatek k montáži obkladů keramických lepených cementovým flexibilním lepidlem za plochu do 10 m2</t>
  </si>
  <si>
    <t>337415919</t>
  </si>
  <si>
    <t>343</t>
  </si>
  <si>
    <t>781474164</t>
  </si>
  <si>
    <t>Montáž obkladů vnitřních keramických velkoformátových z dekorů přes 4 do 6 ks/m2 lepených flexibilním lepidlem</t>
  </si>
  <si>
    <t>52481932</t>
  </si>
  <si>
    <t>344</t>
  </si>
  <si>
    <t>59761065</t>
  </si>
  <si>
    <t>obklad keramický rektifikovaný 300x600x10 mm</t>
  </si>
  <si>
    <t>1756343264</t>
  </si>
  <si>
    <t>26,533</t>
  </si>
  <si>
    <t>Ztratné navíc</t>
  </si>
  <si>
    <t>29,533*1,15 'Přepočtené koeficientem množství</t>
  </si>
  <si>
    <t>345</t>
  </si>
  <si>
    <t>781491011</t>
  </si>
  <si>
    <t>Montáž zrcadel plochy do 1 m2 lepených silikonovým tmelem na podkladní omítku</t>
  </si>
  <si>
    <t>1633630806</t>
  </si>
  <si>
    <t>346</t>
  </si>
  <si>
    <t>63465126</t>
  </si>
  <si>
    <t>zrcadlo nemontované čiré tl 5mm max rozměr 3210x2250mm</t>
  </si>
  <si>
    <t>1412729377</t>
  </si>
  <si>
    <t>Rozměr</t>
  </si>
  <si>
    <t>0,75*1</t>
  </si>
  <si>
    <t>0,75*1,1 'Přepočtené koeficientem množství</t>
  </si>
  <si>
    <t>347</t>
  </si>
  <si>
    <t>781491822</t>
  </si>
  <si>
    <t>Demontáž vanových dvířek plastových lepených s rámem</t>
  </si>
  <si>
    <t>2095161079</t>
  </si>
  <si>
    <t>Stoupačka u kuch. linky</t>
  </si>
  <si>
    <t>348</t>
  </si>
  <si>
    <t>781492211</t>
  </si>
  <si>
    <t>Montáž profilů rohových lepených flexibilním cementovým lepidlem</t>
  </si>
  <si>
    <t>1441153483</t>
  </si>
  <si>
    <t>20+9</t>
  </si>
  <si>
    <t>349</t>
  </si>
  <si>
    <t>781492221</t>
  </si>
  <si>
    <t>Montáž profilů vanových lepených flexibilním cementovým lepidlem</t>
  </si>
  <si>
    <t>-95497389</t>
  </si>
  <si>
    <t>2,6</t>
  </si>
  <si>
    <t>350</t>
  </si>
  <si>
    <t>781492251</t>
  </si>
  <si>
    <t>Montáž profilů ukončovacích lepených flexibilním cementovým lepidlem</t>
  </si>
  <si>
    <t>1195949750</t>
  </si>
  <si>
    <t>0,999*2+1,219*2-0,7</t>
  </si>
  <si>
    <t>3,213*2+2,23*2-0,7</t>
  </si>
  <si>
    <t>351</t>
  </si>
  <si>
    <t>19416005</t>
  </si>
  <si>
    <t>lišta ukončovací z eloxovaného hliníku 10mm</t>
  </si>
  <si>
    <t>587771474</t>
  </si>
  <si>
    <t>2,6+29+13,922</t>
  </si>
  <si>
    <t>45,522*1,2 'Přepočtené koeficientem množství</t>
  </si>
  <si>
    <t>352</t>
  </si>
  <si>
    <t>781493610</t>
  </si>
  <si>
    <t>Montáž vanových plastových dvířek lepených s uchycením na magnet</t>
  </si>
  <si>
    <t>636727885</t>
  </si>
  <si>
    <t>Vodoměr posunutý za sprchovým koutem v koupelně,koupelna vana, stoupačka WC</t>
  </si>
  <si>
    <t>353</t>
  </si>
  <si>
    <t>ALP.AVD004</t>
  </si>
  <si>
    <t>Magnetická vanová dvířka (pod obklady) výškově stavitelná</t>
  </si>
  <si>
    <t>-1019703940</t>
  </si>
  <si>
    <t>354</t>
  </si>
  <si>
    <t>781495141</t>
  </si>
  <si>
    <t>Průnik obkladem kruhový do DN 30</t>
  </si>
  <si>
    <t>82772784</t>
  </si>
  <si>
    <t xml:space="preserve">Koupelna sprchová, vanová  a umyvadlová baterie</t>
  </si>
  <si>
    <t>2+2+2</t>
  </si>
  <si>
    <t>355</t>
  </si>
  <si>
    <t>781495142</t>
  </si>
  <si>
    <t>Průnik obkladem kruhový do DN 90</t>
  </si>
  <si>
    <t>326626576</t>
  </si>
  <si>
    <t xml:space="preserve">zásuvka a vypínač koupelna </t>
  </si>
  <si>
    <t>Sifon umyvadlo</t>
  </si>
  <si>
    <t>Zásuvka WC a vypínač</t>
  </si>
  <si>
    <t>356</t>
  </si>
  <si>
    <t>781495143</t>
  </si>
  <si>
    <t>Průnik obkladem kruhový přes DN 90</t>
  </si>
  <si>
    <t>-1381156775</t>
  </si>
  <si>
    <t>357</t>
  </si>
  <si>
    <t>781495211</t>
  </si>
  <si>
    <t>Čištění vnitřních ploch stěn po provedení obkladu chemickými prostředky</t>
  </si>
  <si>
    <t>1519854180</t>
  </si>
  <si>
    <t>(1,219*2+0,999*2)*1,5-0,7*1,5-0,45*0,4</t>
  </si>
  <si>
    <t>358</t>
  </si>
  <si>
    <t>781571131</t>
  </si>
  <si>
    <t>Montáž obkladů ostění šířky do 200 mm lepenými flexibilním lepidlem</t>
  </si>
  <si>
    <t>-1547778754</t>
  </si>
  <si>
    <t>359</t>
  </si>
  <si>
    <t>998781122</t>
  </si>
  <si>
    <t>Přesun hmot tonážní pro obklady keramické ruční v objektech v přes 6 do 12 m</t>
  </si>
  <si>
    <t>961349081</t>
  </si>
  <si>
    <t>360</t>
  </si>
  <si>
    <t>998781129</t>
  </si>
  <si>
    <t>Příplatek k ručnímu přesunu hmot tonážnímu pro obklady keramické za zvětšený přesun ZKD 50 m</t>
  </si>
  <si>
    <t>1924945643</t>
  </si>
  <si>
    <t>0,913*3 'Přepočtené koeficientem množství</t>
  </si>
  <si>
    <t>783</t>
  </si>
  <si>
    <t>Dokončovací práce - nátěry</t>
  </si>
  <si>
    <t>361</t>
  </si>
  <si>
    <t>783000203</t>
  </si>
  <si>
    <t>Přemístění okenních nebo dveřních křídel pro zhotovení nátěrů vodorovné přes 50 do 100 m</t>
  </si>
  <si>
    <t>-1314026015</t>
  </si>
  <si>
    <t>Dveře</t>
  </si>
  <si>
    <t>362</t>
  </si>
  <si>
    <t>783000225</t>
  </si>
  <si>
    <t>Vyvěšení nebo zavěšení dveřních nebo okenních jednoduchých křídel</t>
  </si>
  <si>
    <t>-135256583</t>
  </si>
  <si>
    <t>Dveře do obývacího pokoje</t>
  </si>
  <si>
    <t>0,905*2,171*2</t>
  </si>
  <si>
    <t>Dveře z chodby do ložnice</t>
  </si>
  <si>
    <t>0,905*2,156*2</t>
  </si>
  <si>
    <t>Dveře na WC</t>
  </si>
  <si>
    <t>0,71*2,207*2</t>
  </si>
  <si>
    <t>Dveře do koupelny</t>
  </si>
  <si>
    <t>0,71*2,188*2</t>
  </si>
  <si>
    <t>Dveře do šatny</t>
  </si>
  <si>
    <t>1,325*3*2</t>
  </si>
  <si>
    <t>Vstupní dveře</t>
  </si>
  <si>
    <t>0,905*2,205*2</t>
  </si>
  <si>
    <t>363</t>
  </si>
  <si>
    <t>783101201</t>
  </si>
  <si>
    <t>Hrubé obroušení podkladu truhlářských konstrukcí před provedením nátěru</t>
  </si>
  <si>
    <t>1116414301</t>
  </si>
  <si>
    <t xml:space="preserve">Dveře do pokoje -plocha dveří podle metodiky URS s  přípočtem k šířce 5cm a k výšce 2,5cm, přípl. za výplně 1,5</t>
  </si>
  <si>
    <t>((0,902+0,05)*(2,191+0,025))*2*1,5</t>
  </si>
  <si>
    <t xml:space="preserve">Dveře do ložnice-plocha dveří podle metodiky URS s odpočtem 15% nátěru na 2/3 zasklení a přípočtem k šířce 5cm a k výšce 2,5cm, přípl. za výplně 1,5 </t>
  </si>
  <si>
    <t>((0,907+0,05)*(2,156+0,025))*2*0,85*1,5</t>
  </si>
  <si>
    <t>Dveře do šatny-plocha dveří podle metodiky URS s odpočtem 15% nátěru na 2/3 zasklení a přípočtem k šířce 5cm a k výšce 2,5cm, přípl. za výplně 1,5</t>
  </si>
  <si>
    <t>((1,325+0,05*2)*(3,1+0,025*2))*2*0,85*1,5</t>
  </si>
  <si>
    <t>Dveře do koupelny-plocha dveří podle metodiky URS s přípočtem k šířce 5cm a k výšce 2,5cm, přípl. za výplně 1,5</t>
  </si>
  <si>
    <t>((0,71+0,05)*(2,188+0,025))*2*1,5</t>
  </si>
  <si>
    <t>Dveře na WC-plocha dveří podle metodiky URS s přípočtem k šířce 5cm a k výšce 2,5cm, přípl. za výplně 1,5</t>
  </si>
  <si>
    <t>((0,71+0,05)*(2,203+0,025))*2*1,5</t>
  </si>
  <si>
    <t>Vstupní dveře z vnitřní strany</t>
  </si>
  <si>
    <t>((0,905+0,05)*(2,205+0,025))*1,5</t>
  </si>
  <si>
    <t>Nátěr zárubní - zvětšení šířky podle URS 2x 0,1m</t>
  </si>
  <si>
    <t>obývací pokoj</t>
  </si>
  <si>
    <t>0,7*5,5</t>
  </si>
  <si>
    <t xml:space="preserve">koupelna </t>
  </si>
  <si>
    <t>šatna</t>
  </si>
  <si>
    <t>0,7*6+0,7*1,5</t>
  </si>
  <si>
    <t>mezi chodbou a ložnicí</t>
  </si>
  <si>
    <t>vstupní dveře</t>
  </si>
  <si>
    <t>364</t>
  </si>
  <si>
    <t>783101203</t>
  </si>
  <si>
    <t>Jemné obroušení podkladu truhlářských konstrukcí před provedením nátěru</t>
  </si>
  <si>
    <t>-1794692648</t>
  </si>
  <si>
    <t>365</t>
  </si>
  <si>
    <t>783101403</t>
  </si>
  <si>
    <t>Oprášení podkladu truhlářských konstrukcí před provedením nátěru</t>
  </si>
  <si>
    <t>-1056200392</t>
  </si>
  <si>
    <t>60,917*4</t>
  </si>
  <si>
    <t>366</t>
  </si>
  <si>
    <t>783106805</t>
  </si>
  <si>
    <t>Odstranění nátěrů z truhlářských konstrukcí opálením</t>
  </si>
  <si>
    <t>-1444429149</t>
  </si>
  <si>
    <t>367</t>
  </si>
  <si>
    <t>783113101</t>
  </si>
  <si>
    <t>Jednonásobný napouštěcí syntetický nátěr truhlářských konstrukcí</t>
  </si>
  <si>
    <t>-1491107611</t>
  </si>
  <si>
    <t>368</t>
  </si>
  <si>
    <t>783114101</t>
  </si>
  <si>
    <t>Základní jednonásobný syntetický nátěr truhlářských konstrukcí</t>
  </si>
  <si>
    <t>137730911</t>
  </si>
  <si>
    <t>369</t>
  </si>
  <si>
    <t>783117101</t>
  </si>
  <si>
    <t>Krycí jednonásobný syntetický nátěr truhlářských konstrukcí</t>
  </si>
  <si>
    <t>899691729</t>
  </si>
  <si>
    <t>370</t>
  </si>
  <si>
    <t>783118211</t>
  </si>
  <si>
    <t>Lakovací dvojnásobný syntetický nátěr truhlářských konstrukcí s mezibroušením</t>
  </si>
  <si>
    <t>-46776645</t>
  </si>
  <si>
    <t>371</t>
  </si>
  <si>
    <t>783122131</t>
  </si>
  <si>
    <t>Plošné (plné) tmelení truhlářských konstrukcí včetně přebroušení disperzním tmelem</t>
  </si>
  <si>
    <t>-1988088474</t>
  </si>
  <si>
    <t>784</t>
  </si>
  <si>
    <t>Dokončovací práce - malby a tapety</t>
  </si>
  <si>
    <t>372</t>
  </si>
  <si>
    <t>784111001</t>
  </si>
  <si>
    <t>Oprášení (ometení ) podkladu v místnostech výšky do 3,80 m</t>
  </si>
  <si>
    <t>-450635590</t>
  </si>
  <si>
    <t>STROPY</t>
  </si>
  <si>
    <t>STĚNY</t>
  </si>
  <si>
    <t>373</t>
  </si>
  <si>
    <t>784111011</t>
  </si>
  <si>
    <t>Obroušení podkladu omítnutého v místnostech v do 3,80 m</t>
  </si>
  <si>
    <t>2029080357</t>
  </si>
  <si>
    <t>374</t>
  </si>
  <si>
    <t>784121001</t>
  </si>
  <si>
    <t>Oškrabání malby v mísnostech v do 3,80 m</t>
  </si>
  <si>
    <t>-1611149488</t>
  </si>
  <si>
    <t>375</t>
  </si>
  <si>
    <t>784121011</t>
  </si>
  <si>
    <t>Rozmývání podkladu po oškrabání malby v místnostech v do 3,80 m</t>
  </si>
  <si>
    <t>1525807611</t>
  </si>
  <si>
    <t>376</t>
  </si>
  <si>
    <t>784161001</t>
  </si>
  <si>
    <t>Tmelení spar a rohů šířky do 3 mm akrylátovým tmelem v místnostech v do 3,80 m</t>
  </si>
  <si>
    <t>811214207</t>
  </si>
  <si>
    <t>Trhliny v omítkách stropů a stěn</t>
  </si>
  <si>
    <t>377</t>
  </si>
  <si>
    <t>784171101</t>
  </si>
  <si>
    <t>Zakrytí vnitřních podlah včetně pozdějšího odkrytí</t>
  </si>
  <si>
    <t>-645289962</t>
  </si>
  <si>
    <t>378</t>
  </si>
  <si>
    <t>58124844</t>
  </si>
  <si>
    <t>fólie pro malířské potřeby zakrývací tl 25µ 4x5m</t>
  </si>
  <si>
    <t>-1927916785</t>
  </si>
  <si>
    <t>68,885</t>
  </si>
  <si>
    <t>68,885*1,05 'Přepočtené koeficientem množství</t>
  </si>
  <si>
    <t>379</t>
  </si>
  <si>
    <t>784171121</t>
  </si>
  <si>
    <t>Zakrytí vnitřních ploch konstrukcí nebo prvků v místnostech výšky do 3,80 m</t>
  </si>
  <si>
    <t>2136678848</t>
  </si>
  <si>
    <t>380</t>
  </si>
  <si>
    <t>58124842</t>
  </si>
  <si>
    <t>fólie pro malířské potřeby zakrývací tl 7µ 4x5m</t>
  </si>
  <si>
    <t>48944200</t>
  </si>
  <si>
    <t>30*1,05 'Přepočtené koeficientem množství</t>
  </si>
  <si>
    <t>381</t>
  </si>
  <si>
    <t>784181121</t>
  </si>
  <si>
    <t>Hloubková jednonásobná penetrace podkladu v místnostech výšky do 3,80 m</t>
  </si>
  <si>
    <t>193506000</t>
  </si>
  <si>
    <t>382</t>
  </si>
  <si>
    <t>784211101</t>
  </si>
  <si>
    <t>Dvojnásobné bílé malby ze směsí za mokra výborně otěruvzdorných v místnostech výšky do 3,80 m</t>
  </si>
  <si>
    <t>-1846995642</t>
  </si>
  <si>
    <t>383</t>
  </si>
  <si>
    <t>784211141</t>
  </si>
  <si>
    <t>Příplatek k cenám 2x maleb ze směsí za mokra za provádění plochy do 5m2</t>
  </si>
  <si>
    <t>783195442</t>
  </si>
  <si>
    <t>(2,223*2+3,213*2)*1</t>
  </si>
  <si>
    <t>786</t>
  </si>
  <si>
    <t>Dokončovací práce - čalounické úpravy</t>
  </si>
  <si>
    <t>384</t>
  </si>
  <si>
    <t>786-1</t>
  </si>
  <si>
    <t>Vyčištění okenních žaluzií</t>
  </si>
  <si>
    <t>-57587600</t>
  </si>
  <si>
    <t>VRN</t>
  </si>
  <si>
    <t>Vedlejší rozpočtové náklady</t>
  </si>
  <si>
    <t>VRN3</t>
  </si>
  <si>
    <t>Zařízení staveniště</t>
  </si>
  <si>
    <t>385</t>
  </si>
  <si>
    <t>030001000</t>
  </si>
  <si>
    <t>den</t>
  </si>
  <si>
    <t>1024</t>
  </si>
  <si>
    <t>-627042750</t>
  </si>
  <si>
    <t>VRN4</t>
  </si>
  <si>
    <t>Inženýrská činnost</t>
  </si>
  <si>
    <t>386</t>
  </si>
  <si>
    <t>044002000</t>
  </si>
  <si>
    <t>Revize plyn</t>
  </si>
  <si>
    <t>-810498738</t>
  </si>
  <si>
    <t>392</t>
  </si>
  <si>
    <t>045002000</t>
  </si>
  <si>
    <t>Kompletační a koordinační činnost</t>
  </si>
  <si>
    <t>1613524295</t>
  </si>
  <si>
    <t>VRN7</t>
  </si>
  <si>
    <t>Provozní vlivy</t>
  </si>
  <si>
    <t>387</t>
  </si>
  <si>
    <t>070001000</t>
  </si>
  <si>
    <t>-399831227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</si>
</sst>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Rooseveltova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Byt Rooseveltova 614...'!J30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Byt Rooseveltova 614...'!P149</f>
        <v>0</v>
      </c>
      <c r="AV95" s="128">
        <f>'01 - Byt Rooseveltova 614...'!J33</f>
        <v>0</v>
      </c>
      <c r="AW95" s="128">
        <f>'01 - Byt Rooseveltova 614...'!J34</f>
        <v>0</v>
      </c>
      <c r="AX95" s="128">
        <f>'01 - Byt Rooseveltova 614...'!J35</f>
        <v>0</v>
      </c>
      <c r="AY95" s="128">
        <f>'01 - Byt Rooseveltova 614...'!J36</f>
        <v>0</v>
      </c>
      <c r="AZ95" s="128">
        <f>'01 - Byt Rooseveltova 614...'!F33</f>
        <v>0</v>
      </c>
      <c r="BA95" s="128">
        <f>'01 - Byt Rooseveltova 614...'!F34</f>
        <v>0</v>
      </c>
      <c r="BB95" s="128">
        <f>'01 - Byt Rooseveltova 614...'!F35</f>
        <v>0</v>
      </c>
      <c r="BC95" s="128">
        <f>'01 - Byt Rooseveltova 614...'!F36</f>
        <v>0</v>
      </c>
      <c r="BD95" s="130">
        <f>'01 - Byt Rooseveltova 614...'!F37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fhtKrnHwE4sI50BRwBJxWO/N804WoOISeouXv8vAohtkpNMGKViN6hf/iOmb5CsdvkRx1E0UclXx6mvR1ud8bg==" hashValue="UIzpkemXG14SpgOLtp4CRUvbDSXLO4f28NFxZR8wl4qjqQuUjVErsNKvVLjePAjidbdD7zk7CaumGAyK5fLNj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yt Rooseveltova 614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Rooseveltova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13. 1. 2024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ROUND((SUM(BE149:BE2135)),  2)</f>
        <v>0</v>
      </c>
      <c r="G33" s="38"/>
      <c r="H33" s="38"/>
      <c r="I33" s="151">
        <v>0.20999999999999999</v>
      </c>
      <c r="J33" s="150">
        <f>ROUND(((SUM(BE149:BE2135))*I33),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ROUND((SUM(BF149:BF2135)),  2)</f>
        <v>0</v>
      </c>
      <c r="G34" s="38"/>
      <c r="H34" s="38"/>
      <c r="I34" s="151">
        <v>0.12</v>
      </c>
      <c r="J34" s="150">
        <f>ROUND(((SUM(BF149:BF2135))*I34),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ROUND((SUM(BG149:BG2135)),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ROUND((SUM(BH149:BH2135)),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ROUND((SUM(BI149:BI2135)),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Rooseveltova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Byt Rooseveltova 614/36, byt č.10, dveře č.6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J176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J331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J470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J477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J480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J481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J513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J601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J697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J705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J783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J790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J847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J855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J935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J1230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J1265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J1285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J1323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J1346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J1360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J1446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J1489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J1564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J1655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J1893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J2125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75"/>
      <c r="C126" s="176"/>
      <c r="D126" s="177" t="s">
        <v>120</v>
      </c>
      <c r="E126" s="178"/>
      <c r="F126" s="178"/>
      <c r="G126" s="178"/>
      <c r="H126" s="178"/>
      <c r="I126" s="178"/>
      <c r="J126" s="179">
        <f>J2127</f>
        <v>0</v>
      </c>
      <c r="K126" s="176"/>
      <c r="L126" s="180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81"/>
      <c r="C127" s="182"/>
      <c r="D127" s="183" t="s">
        <v>121</v>
      </c>
      <c r="E127" s="184"/>
      <c r="F127" s="184"/>
      <c r="G127" s="184"/>
      <c r="H127" s="184"/>
      <c r="I127" s="184"/>
      <c r="J127" s="185">
        <f>J2128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1"/>
      <c r="C128" s="182"/>
      <c r="D128" s="183" t="s">
        <v>122</v>
      </c>
      <c r="E128" s="184"/>
      <c r="F128" s="184"/>
      <c r="G128" s="184"/>
      <c r="H128" s="184"/>
      <c r="I128" s="184"/>
      <c r="J128" s="185">
        <f>J2130</f>
        <v>0</v>
      </c>
      <c r="K128" s="182"/>
      <c r="L128" s="18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1"/>
      <c r="C129" s="182"/>
      <c r="D129" s="183" t="s">
        <v>123</v>
      </c>
      <c r="E129" s="184"/>
      <c r="F129" s="184"/>
      <c r="G129" s="184"/>
      <c r="H129" s="184"/>
      <c r="I129" s="184"/>
      <c r="J129" s="185">
        <f>J2134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5" s="2" customFormat="1" ht="6.96" customHeight="1">
      <c r="A135" s="38"/>
      <c r="B135" s="68"/>
      <c r="C135" s="69"/>
      <c r="D135" s="69"/>
      <c r="E135" s="69"/>
      <c r="F135" s="69"/>
      <c r="G135" s="69"/>
      <c r="H135" s="69"/>
      <c r="I135" s="69"/>
      <c r="J135" s="69"/>
      <c r="K135" s="69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24.96" customHeight="1">
      <c r="A136" s="38"/>
      <c r="B136" s="39"/>
      <c r="C136" s="23" t="s">
        <v>124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16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170" t="str">
        <f>E7</f>
        <v>Byty Rooseveltova</v>
      </c>
      <c r="F139" s="32"/>
      <c r="G139" s="32"/>
      <c r="H139" s="32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84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40"/>
      <c r="D141" s="40"/>
      <c r="E141" s="76" t="str">
        <f>E9</f>
        <v>01 - Byt Rooseveltova 614/36, byt č.10, dveře č.6</v>
      </c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2" customHeight="1">
      <c r="A143" s="38"/>
      <c r="B143" s="39"/>
      <c r="C143" s="32" t="s">
        <v>20</v>
      </c>
      <c r="D143" s="40"/>
      <c r="E143" s="40"/>
      <c r="F143" s="27" t="str">
        <f>F12</f>
        <v xml:space="preserve"> </v>
      </c>
      <c r="G143" s="40"/>
      <c r="H143" s="40"/>
      <c r="I143" s="32" t="s">
        <v>22</v>
      </c>
      <c r="J143" s="79" t="str">
        <f>IF(J12="","",J12)</f>
        <v>13. 1. 2024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24</v>
      </c>
      <c r="D145" s="40"/>
      <c r="E145" s="40"/>
      <c r="F145" s="27" t="str">
        <f>E15</f>
        <v xml:space="preserve"> </v>
      </c>
      <c r="G145" s="40"/>
      <c r="H145" s="40"/>
      <c r="I145" s="32" t="s">
        <v>29</v>
      </c>
      <c r="J145" s="36" t="str">
        <f>E21</f>
        <v xml:space="preserve"> 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5.15" customHeight="1">
      <c r="A146" s="38"/>
      <c r="B146" s="39"/>
      <c r="C146" s="32" t="s">
        <v>27</v>
      </c>
      <c r="D146" s="40"/>
      <c r="E146" s="40"/>
      <c r="F146" s="27" t="str">
        <f>IF(E18="","",E18)</f>
        <v>Vyplň údaj</v>
      </c>
      <c r="G146" s="40"/>
      <c r="H146" s="40"/>
      <c r="I146" s="32" t="s">
        <v>31</v>
      </c>
      <c r="J146" s="36" t="str">
        <f>E24</f>
        <v xml:space="preserve"> </v>
      </c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0.32" customHeight="1">
      <c r="A147" s="38"/>
      <c r="B147" s="39"/>
      <c r="C147" s="40"/>
      <c r="D147" s="40"/>
      <c r="E147" s="40"/>
      <c r="F147" s="40"/>
      <c r="G147" s="40"/>
      <c r="H147" s="40"/>
      <c r="I147" s="40"/>
      <c r="J147" s="40"/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11" customFormat="1" ht="29.28" customHeight="1">
      <c r="A148" s="187"/>
      <c r="B148" s="188"/>
      <c r="C148" s="189" t="s">
        <v>125</v>
      </c>
      <c r="D148" s="190" t="s">
        <v>58</v>
      </c>
      <c r="E148" s="190" t="s">
        <v>54</v>
      </c>
      <c r="F148" s="190" t="s">
        <v>55</v>
      </c>
      <c r="G148" s="190" t="s">
        <v>126</v>
      </c>
      <c r="H148" s="190" t="s">
        <v>127</v>
      </c>
      <c r="I148" s="190" t="s">
        <v>128</v>
      </c>
      <c r="J148" s="191" t="s">
        <v>88</v>
      </c>
      <c r="K148" s="192" t="s">
        <v>129</v>
      </c>
      <c r="L148" s="193"/>
      <c r="M148" s="100" t="s">
        <v>1</v>
      </c>
      <c r="N148" s="101" t="s">
        <v>37</v>
      </c>
      <c r="O148" s="101" t="s">
        <v>130</v>
      </c>
      <c r="P148" s="101" t="s">
        <v>131</v>
      </c>
      <c r="Q148" s="101" t="s">
        <v>132</v>
      </c>
      <c r="R148" s="101" t="s">
        <v>133</v>
      </c>
      <c r="S148" s="101" t="s">
        <v>134</v>
      </c>
      <c r="T148" s="102" t="s">
        <v>135</v>
      </c>
      <c r="U148" s="187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/>
    </row>
    <row r="149" s="2" customFormat="1" ht="22.8" customHeight="1">
      <c r="A149" s="38"/>
      <c r="B149" s="39"/>
      <c r="C149" s="107" t="s">
        <v>136</v>
      </c>
      <c r="D149" s="40"/>
      <c r="E149" s="40"/>
      <c r="F149" s="40"/>
      <c r="G149" s="40"/>
      <c r="H149" s="40"/>
      <c r="I149" s="40"/>
      <c r="J149" s="194">
        <f>BK149</f>
        <v>0</v>
      </c>
      <c r="K149" s="40"/>
      <c r="L149" s="44"/>
      <c r="M149" s="103"/>
      <c r="N149" s="195"/>
      <c r="O149" s="104"/>
      <c r="P149" s="196">
        <f>P150+P480+P2127</f>
        <v>0</v>
      </c>
      <c r="Q149" s="104"/>
      <c r="R149" s="196">
        <f>R150+R480+R2127</f>
        <v>10.77751095</v>
      </c>
      <c r="S149" s="104"/>
      <c r="T149" s="197">
        <f>T150+T480+T2127</f>
        <v>13.381801120000002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72</v>
      </c>
      <c r="AU149" s="17" t="s">
        <v>90</v>
      </c>
      <c r="BK149" s="198">
        <f>BK150+BK480+BK2127</f>
        <v>0</v>
      </c>
    </row>
    <row r="150" s="12" customFormat="1" ht="25.92" customHeight="1">
      <c r="A150" s="12"/>
      <c r="B150" s="199"/>
      <c r="C150" s="200"/>
      <c r="D150" s="201" t="s">
        <v>72</v>
      </c>
      <c r="E150" s="202" t="s">
        <v>137</v>
      </c>
      <c r="F150" s="202" t="s">
        <v>138</v>
      </c>
      <c r="G150" s="200"/>
      <c r="H150" s="200"/>
      <c r="I150" s="203"/>
      <c r="J150" s="204">
        <f>BK150</f>
        <v>0</v>
      </c>
      <c r="K150" s="200"/>
      <c r="L150" s="205"/>
      <c r="M150" s="206"/>
      <c r="N150" s="207"/>
      <c r="O150" s="207"/>
      <c r="P150" s="208">
        <f>P151+P176+P331+P470+P477</f>
        <v>0</v>
      </c>
      <c r="Q150" s="207"/>
      <c r="R150" s="208">
        <f>R151+R176+R331+R470+R477</f>
        <v>6.5036107999999997</v>
      </c>
      <c r="S150" s="207"/>
      <c r="T150" s="209">
        <f>T151+T176+T331+T470+T477</f>
        <v>9.9374220000000015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81</v>
      </c>
      <c r="AT150" s="211" t="s">
        <v>72</v>
      </c>
      <c r="AU150" s="211" t="s">
        <v>73</v>
      </c>
      <c r="AY150" s="210" t="s">
        <v>139</v>
      </c>
      <c r="BK150" s="212">
        <f>BK151+BK176+BK331+BK470+BK477</f>
        <v>0</v>
      </c>
    </row>
    <row r="151" s="12" customFormat="1" ht="22.8" customHeight="1">
      <c r="A151" s="12"/>
      <c r="B151" s="199"/>
      <c r="C151" s="200"/>
      <c r="D151" s="201" t="s">
        <v>72</v>
      </c>
      <c r="E151" s="213" t="s">
        <v>140</v>
      </c>
      <c r="F151" s="213" t="s">
        <v>141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SUM(P152:P175)</f>
        <v>0</v>
      </c>
      <c r="Q151" s="207"/>
      <c r="R151" s="208">
        <f>SUM(R152:R175)</f>
        <v>2.0004698300000006</v>
      </c>
      <c r="S151" s="207"/>
      <c r="T151" s="209">
        <f>SUM(T152:T175)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81</v>
      </c>
      <c r="AT151" s="211" t="s">
        <v>72</v>
      </c>
      <c r="AU151" s="211" t="s">
        <v>81</v>
      </c>
      <c r="AY151" s="210" t="s">
        <v>139</v>
      </c>
      <c r="BK151" s="212">
        <f>SUM(BK152:BK175)</f>
        <v>0</v>
      </c>
    </row>
    <row r="152" s="2" customFormat="1" ht="24.15" customHeight="1">
      <c r="A152" s="38"/>
      <c r="B152" s="39"/>
      <c r="C152" s="215" t="s">
        <v>142</v>
      </c>
      <c r="D152" s="215" t="s">
        <v>143</v>
      </c>
      <c r="E152" s="216" t="s">
        <v>144</v>
      </c>
      <c r="F152" s="217" t="s">
        <v>145</v>
      </c>
      <c r="G152" s="218" t="s">
        <v>146</v>
      </c>
      <c r="H152" s="219">
        <v>6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39</v>
      </c>
      <c r="O152" s="91"/>
      <c r="P152" s="225">
        <f>O152*H152</f>
        <v>0</v>
      </c>
      <c r="Q152" s="225">
        <v>0.0056499999999999996</v>
      </c>
      <c r="R152" s="225">
        <f>Q152*H152</f>
        <v>0.0339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147</v>
      </c>
      <c r="AT152" s="227" t="s">
        <v>143</v>
      </c>
      <c r="AU152" s="227" t="s">
        <v>148</v>
      </c>
      <c r="AY152" s="17" t="s">
        <v>139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148</v>
      </c>
      <c r="BK152" s="228">
        <f>ROUND(I152*H152,2)</f>
        <v>0</v>
      </c>
      <c r="BL152" s="17" t="s">
        <v>147</v>
      </c>
      <c r="BM152" s="227" t="s">
        <v>149</v>
      </c>
    </row>
    <row r="153" s="13" customFormat="1">
      <c r="A153" s="13"/>
      <c r="B153" s="229"/>
      <c r="C153" s="230"/>
      <c r="D153" s="231" t="s">
        <v>150</v>
      </c>
      <c r="E153" s="232" t="s">
        <v>1</v>
      </c>
      <c r="F153" s="233" t="s">
        <v>151</v>
      </c>
      <c r="G153" s="230"/>
      <c r="H153" s="232" t="s">
        <v>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150</v>
      </c>
      <c r="AU153" s="239" t="s">
        <v>148</v>
      </c>
      <c r="AV153" s="13" t="s">
        <v>81</v>
      </c>
      <c r="AW153" s="13" t="s">
        <v>30</v>
      </c>
      <c r="AX153" s="13" t="s">
        <v>73</v>
      </c>
      <c r="AY153" s="239" t="s">
        <v>139</v>
      </c>
    </row>
    <row r="154" s="14" customFormat="1">
      <c r="A154" s="14"/>
      <c r="B154" s="240"/>
      <c r="C154" s="241"/>
      <c r="D154" s="231" t="s">
        <v>150</v>
      </c>
      <c r="E154" s="242" t="s">
        <v>1</v>
      </c>
      <c r="F154" s="243" t="s">
        <v>152</v>
      </c>
      <c r="G154" s="241"/>
      <c r="H154" s="244">
        <v>6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150</v>
      </c>
      <c r="AU154" s="250" t="s">
        <v>148</v>
      </c>
      <c r="AV154" s="14" t="s">
        <v>148</v>
      </c>
      <c r="AW154" s="14" t="s">
        <v>30</v>
      </c>
      <c r="AX154" s="14" t="s">
        <v>81</v>
      </c>
      <c r="AY154" s="250" t="s">
        <v>139</v>
      </c>
    </row>
    <row r="155" s="2" customFormat="1" ht="33" customHeight="1">
      <c r="A155" s="38"/>
      <c r="B155" s="39"/>
      <c r="C155" s="215" t="s">
        <v>153</v>
      </c>
      <c r="D155" s="215" t="s">
        <v>143</v>
      </c>
      <c r="E155" s="216" t="s">
        <v>154</v>
      </c>
      <c r="F155" s="217" t="s">
        <v>155</v>
      </c>
      <c r="G155" s="218" t="s">
        <v>146</v>
      </c>
      <c r="H155" s="219">
        <v>5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39</v>
      </c>
      <c r="O155" s="91"/>
      <c r="P155" s="225">
        <f>O155*H155</f>
        <v>0</v>
      </c>
      <c r="Q155" s="225">
        <v>0.046940000000000003</v>
      </c>
      <c r="R155" s="225">
        <f>Q155*H155</f>
        <v>0.23470000000000002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147</v>
      </c>
      <c r="AT155" s="227" t="s">
        <v>143</v>
      </c>
      <c r="AU155" s="227" t="s">
        <v>148</v>
      </c>
      <c r="AY155" s="17" t="s">
        <v>139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148</v>
      </c>
      <c r="BK155" s="228">
        <f>ROUND(I155*H155,2)</f>
        <v>0</v>
      </c>
      <c r="BL155" s="17" t="s">
        <v>147</v>
      </c>
      <c r="BM155" s="227" t="s">
        <v>156</v>
      </c>
    </row>
    <row r="156" s="13" customFormat="1">
      <c r="A156" s="13"/>
      <c r="B156" s="229"/>
      <c r="C156" s="230"/>
      <c r="D156" s="231" t="s">
        <v>150</v>
      </c>
      <c r="E156" s="232" t="s">
        <v>1</v>
      </c>
      <c r="F156" s="233" t="s">
        <v>151</v>
      </c>
      <c r="G156" s="230"/>
      <c r="H156" s="232" t="s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150</v>
      </c>
      <c r="AU156" s="239" t="s">
        <v>148</v>
      </c>
      <c r="AV156" s="13" t="s">
        <v>81</v>
      </c>
      <c r="AW156" s="13" t="s">
        <v>30</v>
      </c>
      <c r="AX156" s="13" t="s">
        <v>73</v>
      </c>
      <c r="AY156" s="239" t="s">
        <v>139</v>
      </c>
    </row>
    <row r="157" s="14" customFormat="1">
      <c r="A157" s="14"/>
      <c r="B157" s="240"/>
      <c r="C157" s="241"/>
      <c r="D157" s="231" t="s">
        <v>150</v>
      </c>
      <c r="E157" s="242" t="s">
        <v>1</v>
      </c>
      <c r="F157" s="243" t="s">
        <v>157</v>
      </c>
      <c r="G157" s="241"/>
      <c r="H157" s="244">
        <v>5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150</v>
      </c>
      <c r="AU157" s="250" t="s">
        <v>148</v>
      </c>
      <c r="AV157" s="14" t="s">
        <v>148</v>
      </c>
      <c r="AW157" s="14" t="s">
        <v>30</v>
      </c>
      <c r="AX157" s="14" t="s">
        <v>81</v>
      </c>
      <c r="AY157" s="250" t="s">
        <v>139</v>
      </c>
    </row>
    <row r="158" s="2" customFormat="1" ht="33" customHeight="1">
      <c r="A158" s="38"/>
      <c r="B158" s="39"/>
      <c r="C158" s="215" t="s">
        <v>81</v>
      </c>
      <c r="D158" s="215" t="s">
        <v>143</v>
      </c>
      <c r="E158" s="216" t="s">
        <v>158</v>
      </c>
      <c r="F158" s="217" t="s">
        <v>159</v>
      </c>
      <c r="G158" s="218" t="s">
        <v>160</v>
      </c>
      <c r="H158" s="219">
        <v>2.5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39</v>
      </c>
      <c r="O158" s="91"/>
      <c r="P158" s="225">
        <f>O158*H158</f>
        <v>0</v>
      </c>
      <c r="Q158" s="225">
        <v>0.063070000000000001</v>
      </c>
      <c r="R158" s="225">
        <f>Q158*H158</f>
        <v>0.15767500000000001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147</v>
      </c>
      <c r="AT158" s="227" t="s">
        <v>143</v>
      </c>
      <c r="AU158" s="227" t="s">
        <v>148</v>
      </c>
      <c r="AY158" s="17" t="s">
        <v>139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148</v>
      </c>
      <c r="BK158" s="228">
        <f>ROUND(I158*H158,2)</f>
        <v>0</v>
      </c>
      <c r="BL158" s="17" t="s">
        <v>147</v>
      </c>
      <c r="BM158" s="227" t="s">
        <v>161</v>
      </c>
    </row>
    <row r="159" s="13" customFormat="1">
      <c r="A159" s="13"/>
      <c r="B159" s="229"/>
      <c r="C159" s="230"/>
      <c r="D159" s="231" t="s">
        <v>150</v>
      </c>
      <c r="E159" s="232" t="s">
        <v>1</v>
      </c>
      <c r="F159" s="233" t="s">
        <v>162</v>
      </c>
      <c r="G159" s="230"/>
      <c r="H159" s="232" t="s">
        <v>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150</v>
      </c>
      <c r="AU159" s="239" t="s">
        <v>148</v>
      </c>
      <c r="AV159" s="13" t="s">
        <v>81</v>
      </c>
      <c r="AW159" s="13" t="s">
        <v>30</v>
      </c>
      <c r="AX159" s="13" t="s">
        <v>73</v>
      </c>
      <c r="AY159" s="239" t="s">
        <v>139</v>
      </c>
    </row>
    <row r="160" s="14" customFormat="1">
      <c r="A160" s="14"/>
      <c r="B160" s="240"/>
      <c r="C160" s="241"/>
      <c r="D160" s="231" t="s">
        <v>150</v>
      </c>
      <c r="E160" s="242" t="s">
        <v>1</v>
      </c>
      <c r="F160" s="243" t="s">
        <v>163</v>
      </c>
      <c r="G160" s="241"/>
      <c r="H160" s="244">
        <v>2.5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150</v>
      </c>
      <c r="AU160" s="250" t="s">
        <v>148</v>
      </c>
      <c r="AV160" s="14" t="s">
        <v>148</v>
      </c>
      <c r="AW160" s="14" t="s">
        <v>30</v>
      </c>
      <c r="AX160" s="14" t="s">
        <v>73</v>
      </c>
      <c r="AY160" s="250" t="s">
        <v>139</v>
      </c>
    </row>
    <row r="161" s="15" customFormat="1">
      <c r="A161" s="15"/>
      <c r="B161" s="251"/>
      <c r="C161" s="252"/>
      <c r="D161" s="231" t="s">
        <v>150</v>
      </c>
      <c r="E161" s="253" t="s">
        <v>1</v>
      </c>
      <c r="F161" s="254" t="s">
        <v>164</v>
      </c>
      <c r="G161" s="252"/>
      <c r="H161" s="255">
        <v>2.5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1" t="s">
        <v>150</v>
      </c>
      <c r="AU161" s="261" t="s">
        <v>148</v>
      </c>
      <c r="AV161" s="15" t="s">
        <v>147</v>
      </c>
      <c r="AW161" s="15" t="s">
        <v>30</v>
      </c>
      <c r="AX161" s="15" t="s">
        <v>81</v>
      </c>
      <c r="AY161" s="261" t="s">
        <v>139</v>
      </c>
    </row>
    <row r="162" s="2" customFormat="1" ht="24.15" customHeight="1">
      <c r="A162" s="38"/>
      <c r="B162" s="39"/>
      <c r="C162" s="215" t="s">
        <v>148</v>
      </c>
      <c r="D162" s="215" t="s">
        <v>143</v>
      </c>
      <c r="E162" s="216" t="s">
        <v>165</v>
      </c>
      <c r="F162" s="217" t="s">
        <v>166</v>
      </c>
      <c r="G162" s="218" t="s">
        <v>160</v>
      </c>
      <c r="H162" s="219">
        <v>18.603000000000002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39</v>
      </c>
      <c r="O162" s="91"/>
      <c r="P162" s="225">
        <f>O162*H162</f>
        <v>0</v>
      </c>
      <c r="Q162" s="225">
        <v>0.079210000000000003</v>
      </c>
      <c r="R162" s="225">
        <f>Q162*H162</f>
        <v>1.4735436300000002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147</v>
      </c>
      <c r="AT162" s="227" t="s">
        <v>143</v>
      </c>
      <c r="AU162" s="227" t="s">
        <v>148</v>
      </c>
      <c r="AY162" s="17" t="s">
        <v>139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148</v>
      </c>
      <c r="BK162" s="228">
        <f>ROUND(I162*H162,2)</f>
        <v>0</v>
      </c>
      <c r="BL162" s="17" t="s">
        <v>147</v>
      </c>
      <c r="BM162" s="227" t="s">
        <v>167</v>
      </c>
    </row>
    <row r="163" s="13" customFormat="1">
      <c r="A163" s="13"/>
      <c r="B163" s="229"/>
      <c r="C163" s="230"/>
      <c r="D163" s="231" t="s">
        <v>150</v>
      </c>
      <c r="E163" s="232" t="s">
        <v>1</v>
      </c>
      <c r="F163" s="233" t="s">
        <v>168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150</v>
      </c>
      <c r="AU163" s="239" t="s">
        <v>148</v>
      </c>
      <c r="AV163" s="13" t="s">
        <v>81</v>
      </c>
      <c r="AW163" s="13" t="s">
        <v>30</v>
      </c>
      <c r="AX163" s="13" t="s">
        <v>73</v>
      </c>
      <c r="AY163" s="239" t="s">
        <v>139</v>
      </c>
    </row>
    <row r="164" s="14" customFormat="1">
      <c r="A164" s="14"/>
      <c r="B164" s="240"/>
      <c r="C164" s="241"/>
      <c r="D164" s="231" t="s">
        <v>150</v>
      </c>
      <c r="E164" s="242" t="s">
        <v>1</v>
      </c>
      <c r="F164" s="243" t="s">
        <v>169</v>
      </c>
      <c r="G164" s="241"/>
      <c r="H164" s="244">
        <v>10.603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150</v>
      </c>
      <c r="AU164" s="250" t="s">
        <v>148</v>
      </c>
      <c r="AV164" s="14" t="s">
        <v>148</v>
      </c>
      <c r="AW164" s="14" t="s">
        <v>30</v>
      </c>
      <c r="AX164" s="14" t="s">
        <v>73</v>
      </c>
      <c r="AY164" s="250" t="s">
        <v>139</v>
      </c>
    </row>
    <row r="165" s="13" customFormat="1">
      <c r="A165" s="13"/>
      <c r="B165" s="229"/>
      <c r="C165" s="230"/>
      <c r="D165" s="231" t="s">
        <v>150</v>
      </c>
      <c r="E165" s="232" t="s">
        <v>1</v>
      </c>
      <c r="F165" s="233" t="s">
        <v>170</v>
      </c>
      <c r="G165" s="230"/>
      <c r="H165" s="232" t="s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150</v>
      </c>
      <c r="AU165" s="239" t="s">
        <v>148</v>
      </c>
      <c r="AV165" s="13" t="s">
        <v>81</v>
      </c>
      <c r="AW165" s="13" t="s">
        <v>30</v>
      </c>
      <c r="AX165" s="13" t="s">
        <v>73</v>
      </c>
      <c r="AY165" s="239" t="s">
        <v>139</v>
      </c>
    </row>
    <row r="166" s="14" customFormat="1">
      <c r="A166" s="14"/>
      <c r="B166" s="240"/>
      <c r="C166" s="241"/>
      <c r="D166" s="231" t="s">
        <v>150</v>
      </c>
      <c r="E166" s="242" t="s">
        <v>1</v>
      </c>
      <c r="F166" s="243" t="s">
        <v>171</v>
      </c>
      <c r="G166" s="241"/>
      <c r="H166" s="244">
        <v>3.2999999999999998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150</v>
      </c>
      <c r="AU166" s="250" t="s">
        <v>148</v>
      </c>
      <c r="AV166" s="14" t="s">
        <v>148</v>
      </c>
      <c r="AW166" s="14" t="s">
        <v>30</v>
      </c>
      <c r="AX166" s="14" t="s">
        <v>73</v>
      </c>
      <c r="AY166" s="250" t="s">
        <v>139</v>
      </c>
    </row>
    <row r="167" s="13" customFormat="1">
      <c r="A167" s="13"/>
      <c r="B167" s="229"/>
      <c r="C167" s="230"/>
      <c r="D167" s="231" t="s">
        <v>150</v>
      </c>
      <c r="E167" s="232" t="s">
        <v>1</v>
      </c>
      <c r="F167" s="233" t="s">
        <v>172</v>
      </c>
      <c r="G167" s="230"/>
      <c r="H167" s="232" t="s">
        <v>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150</v>
      </c>
      <c r="AU167" s="239" t="s">
        <v>148</v>
      </c>
      <c r="AV167" s="13" t="s">
        <v>81</v>
      </c>
      <c r="AW167" s="13" t="s">
        <v>30</v>
      </c>
      <c r="AX167" s="13" t="s">
        <v>73</v>
      </c>
      <c r="AY167" s="239" t="s">
        <v>139</v>
      </c>
    </row>
    <row r="168" s="14" customFormat="1">
      <c r="A168" s="14"/>
      <c r="B168" s="240"/>
      <c r="C168" s="241"/>
      <c r="D168" s="231" t="s">
        <v>150</v>
      </c>
      <c r="E168" s="242" t="s">
        <v>1</v>
      </c>
      <c r="F168" s="243" t="s">
        <v>171</v>
      </c>
      <c r="G168" s="241"/>
      <c r="H168" s="244">
        <v>3.2999999999999998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150</v>
      </c>
      <c r="AU168" s="250" t="s">
        <v>148</v>
      </c>
      <c r="AV168" s="14" t="s">
        <v>148</v>
      </c>
      <c r="AW168" s="14" t="s">
        <v>30</v>
      </c>
      <c r="AX168" s="14" t="s">
        <v>73</v>
      </c>
      <c r="AY168" s="250" t="s">
        <v>139</v>
      </c>
    </row>
    <row r="169" s="13" customFormat="1">
      <c r="A169" s="13"/>
      <c r="B169" s="229"/>
      <c r="C169" s="230"/>
      <c r="D169" s="231" t="s">
        <v>150</v>
      </c>
      <c r="E169" s="232" t="s">
        <v>1</v>
      </c>
      <c r="F169" s="233" t="s">
        <v>173</v>
      </c>
      <c r="G169" s="230"/>
      <c r="H169" s="232" t="s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150</v>
      </c>
      <c r="AU169" s="239" t="s">
        <v>148</v>
      </c>
      <c r="AV169" s="13" t="s">
        <v>81</v>
      </c>
      <c r="AW169" s="13" t="s">
        <v>30</v>
      </c>
      <c r="AX169" s="13" t="s">
        <v>73</v>
      </c>
      <c r="AY169" s="239" t="s">
        <v>139</v>
      </c>
    </row>
    <row r="170" s="14" customFormat="1">
      <c r="A170" s="14"/>
      <c r="B170" s="240"/>
      <c r="C170" s="241"/>
      <c r="D170" s="231" t="s">
        <v>150</v>
      </c>
      <c r="E170" s="242" t="s">
        <v>1</v>
      </c>
      <c r="F170" s="243" t="s">
        <v>174</v>
      </c>
      <c r="G170" s="241"/>
      <c r="H170" s="244">
        <v>1.3999999999999999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150</v>
      </c>
      <c r="AU170" s="250" t="s">
        <v>148</v>
      </c>
      <c r="AV170" s="14" t="s">
        <v>148</v>
      </c>
      <c r="AW170" s="14" t="s">
        <v>30</v>
      </c>
      <c r="AX170" s="14" t="s">
        <v>73</v>
      </c>
      <c r="AY170" s="250" t="s">
        <v>139</v>
      </c>
    </row>
    <row r="171" s="15" customFormat="1">
      <c r="A171" s="15"/>
      <c r="B171" s="251"/>
      <c r="C171" s="252"/>
      <c r="D171" s="231" t="s">
        <v>150</v>
      </c>
      <c r="E171" s="253" t="s">
        <v>1</v>
      </c>
      <c r="F171" s="254" t="s">
        <v>164</v>
      </c>
      <c r="G171" s="252"/>
      <c r="H171" s="255">
        <v>18.603000000000002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1" t="s">
        <v>150</v>
      </c>
      <c r="AU171" s="261" t="s">
        <v>148</v>
      </c>
      <c r="AV171" s="15" t="s">
        <v>147</v>
      </c>
      <c r="AW171" s="15" t="s">
        <v>30</v>
      </c>
      <c r="AX171" s="15" t="s">
        <v>81</v>
      </c>
      <c r="AY171" s="261" t="s">
        <v>139</v>
      </c>
    </row>
    <row r="172" s="2" customFormat="1" ht="24.15" customHeight="1">
      <c r="A172" s="38"/>
      <c r="B172" s="39"/>
      <c r="C172" s="215" t="s">
        <v>140</v>
      </c>
      <c r="D172" s="215" t="s">
        <v>143</v>
      </c>
      <c r="E172" s="216" t="s">
        <v>175</v>
      </c>
      <c r="F172" s="217" t="s">
        <v>176</v>
      </c>
      <c r="G172" s="218" t="s">
        <v>177</v>
      </c>
      <c r="H172" s="219">
        <v>26.399999999999999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39</v>
      </c>
      <c r="O172" s="91"/>
      <c r="P172" s="225">
        <f>O172*H172</f>
        <v>0</v>
      </c>
      <c r="Q172" s="225">
        <v>0.00012999999999999999</v>
      </c>
      <c r="R172" s="225">
        <f>Q172*H172</f>
        <v>0.0034319999999999997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147</v>
      </c>
      <c r="AT172" s="227" t="s">
        <v>143</v>
      </c>
      <c r="AU172" s="227" t="s">
        <v>148</v>
      </c>
      <c r="AY172" s="17" t="s">
        <v>139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148</v>
      </c>
      <c r="BK172" s="228">
        <f>ROUND(I172*H172,2)</f>
        <v>0</v>
      </c>
      <c r="BL172" s="17" t="s">
        <v>147</v>
      </c>
      <c r="BM172" s="227" t="s">
        <v>178</v>
      </c>
    </row>
    <row r="173" s="14" customFormat="1">
      <c r="A173" s="14"/>
      <c r="B173" s="240"/>
      <c r="C173" s="241"/>
      <c r="D173" s="231" t="s">
        <v>150</v>
      </c>
      <c r="E173" s="242" t="s">
        <v>1</v>
      </c>
      <c r="F173" s="243" t="s">
        <v>179</v>
      </c>
      <c r="G173" s="241"/>
      <c r="H173" s="244">
        <v>26.399999999999999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150</v>
      </c>
      <c r="AU173" s="250" t="s">
        <v>148</v>
      </c>
      <c r="AV173" s="14" t="s">
        <v>148</v>
      </c>
      <c r="AW173" s="14" t="s">
        <v>30</v>
      </c>
      <c r="AX173" s="14" t="s">
        <v>81</v>
      </c>
      <c r="AY173" s="250" t="s">
        <v>139</v>
      </c>
    </row>
    <row r="174" s="2" customFormat="1" ht="24.15" customHeight="1">
      <c r="A174" s="38"/>
      <c r="B174" s="39"/>
      <c r="C174" s="215" t="s">
        <v>147</v>
      </c>
      <c r="D174" s="215" t="s">
        <v>143</v>
      </c>
      <c r="E174" s="216" t="s">
        <v>180</v>
      </c>
      <c r="F174" s="217" t="s">
        <v>181</v>
      </c>
      <c r="G174" s="218" t="s">
        <v>160</v>
      </c>
      <c r="H174" s="219">
        <v>1.5600000000000001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39</v>
      </c>
      <c r="O174" s="91"/>
      <c r="P174" s="225">
        <f>O174*H174</f>
        <v>0</v>
      </c>
      <c r="Q174" s="225">
        <v>0.06232</v>
      </c>
      <c r="R174" s="225">
        <f>Q174*H174</f>
        <v>0.097219200000000006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147</v>
      </c>
      <c r="AT174" s="227" t="s">
        <v>143</v>
      </c>
      <c r="AU174" s="227" t="s">
        <v>148</v>
      </c>
      <c r="AY174" s="17" t="s">
        <v>139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148</v>
      </c>
      <c r="BK174" s="228">
        <f>ROUND(I174*H174,2)</f>
        <v>0</v>
      </c>
      <c r="BL174" s="17" t="s">
        <v>147</v>
      </c>
      <c r="BM174" s="227" t="s">
        <v>182</v>
      </c>
    </row>
    <row r="175" s="14" customFormat="1">
      <c r="A175" s="14"/>
      <c r="B175" s="240"/>
      <c r="C175" s="241"/>
      <c r="D175" s="231" t="s">
        <v>150</v>
      </c>
      <c r="E175" s="242" t="s">
        <v>1</v>
      </c>
      <c r="F175" s="243" t="s">
        <v>183</v>
      </c>
      <c r="G175" s="241"/>
      <c r="H175" s="244">
        <v>1.5600000000000001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150</v>
      </c>
      <c r="AU175" s="250" t="s">
        <v>148</v>
      </c>
      <c r="AV175" s="14" t="s">
        <v>148</v>
      </c>
      <c r="AW175" s="14" t="s">
        <v>30</v>
      </c>
      <c r="AX175" s="14" t="s">
        <v>81</v>
      </c>
      <c r="AY175" s="250" t="s">
        <v>139</v>
      </c>
    </row>
    <row r="176" s="12" customFormat="1" ht="22.8" customHeight="1">
      <c r="A176" s="12"/>
      <c r="B176" s="199"/>
      <c r="C176" s="200"/>
      <c r="D176" s="201" t="s">
        <v>72</v>
      </c>
      <c r="E176" s="213" t="s">
        <v>152</v>
      </c>
      <c r="F176" s="213" t="s">
        <v>184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SUM(P177:P330)</f>
        <v>0</v>
      </c>
      <c r="Q176" s="207"/>
      <c r="R176" s="208">
        <f>SUM(R177:R330)</f>
        <v>4.4921193699999993</v>
      </c>
      <c r="S176" s="207"/>
      <c r="T176" s="209">
        <f>SUM(T177:T330)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81</v>
      </c>
      <c r="AT176" s="211" t="s">
        <v>72</v>
      </c>
      <c r="AU176" s="211" t="s">
        <v>81</v>
      </c>
      <c r="AY176" s="210" t="s">
        <v>139</v>
      </c>
      <c r="BK176" s="212">
        <f>SUM(BK177:BK330)</f>
        <v>0</v>
      </c>
    </row>
    <row r="177" s="2" customFormat="1" ht="24.15" customHeight="1">
      <c r="A177" s="38"/>
      <c r="B177" s="39"/>
      <c r="C177" s="215" t="s">
        <v>157</v>
      </c>
      <c r="D177" s="215" t="s">
        <v>143</v>
      </c>
      <c r="E177" s="216" t="s">
        <v>185</v>
      </c>
      <c r="F177" s="217" t="s">
        <v>186</v>
      </c>
      <c r="G177" s="218" t="s">
        <v>160</v>
      </c>
      <c r="H177" s="219">
        <v>0.72199999999999998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39</v>
      </c>
      <c r="O177" s="91"/>
      <c r="P177" s="225">
        <f>O177*H177</f>
        <v>0</v>
      </c>
      <c r="Q177" s="225">
        <v>0.0073499999999999998</v>
      </c>
      <c r="R177" s="225">
        <f>Q177*H177</f>
        <v>0.0053066999999999993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147</v>
      </c>
      <c r="AT177" s="227" t="s">
        <v>143</v>
      </c>
      <c r="AU177" s="227" t="s">
        <v>148</v>
      </c>
      <c r="AY177" s="17" t="s">
        <v>139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148</v>
      </c>
      <c r="BK177" s="228">
        <f>ROUND(I177*H177,2)</f>
        <v>0</v>
      </c>
      <c r="BL177" s="17" t="s">
        <v>147</v>
      </c>
      <c r="BM177" s="227" t="s">
        <v>187</v>
      </c>
    </row>
    <row r="178" s="13" customFormat="1">
      <c r="A178" s="13"/>
      <c r="B178" s="229"/>
      <c r="C178" s="230"/>
      <c r="D178" s="231" t="s">
        <v>150</v>
      </c>
      <c r="E178" s="232" t="s">
        <v>1</v>
      </c>
      <c r="F178" s="233" t="s">
        <v>188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150</v>
      </c>
      <c r="AU178" s="239" t="s">
        <v>148</v>
      </c>
      <c r="AV178" s="13" t="s">
        <v>81</v>
      </c>
      <c r="AW178" s="13" t="s">
        <v>30</v>
      </c>
      <c r="AX178" s="13" t="s">
        <v>73</v>
      </c>
      <c r="AY178" s="239" t="s">
        <v>139</v>
      </c>
    </row>
    <row r="179" s="14" customFormat="1">
      <c r="A179" s="14"/>
      <c r="B179" s="240"/>
      <c r="C179" s="241"/>
      <c r="D179" s="231" t="s">
        <v>150</v>
      </c>
      <c r="E179" s="242" t="s">
        <v>1</v>
      </c>
      <c r="F179" s="243" t="s">
        <v>189</v>
      </c>
      <c r="G179" s="241"/>
      <c r="H179" s="244">
        <v>0.72199999999999998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150</v>
      </c>
      <c r="AU179" s="250" t="s">
        <v>148</v>
      </c>
      <c r="AV179" s="14" t="s">
        <v>148</v>
      </c>
      <c r="AW179" s="14" t="s">
        <v>30</v>
      </c>
      <c r="AX179" s="14" t="s">
        <v>73</v>
      </c>
      <c r="AY179" s="250" t="s">
        <v>139</v>
      </c>
    </row>
    <row r="180" s="15" customFormat="1">
      <c r="A180" s="15"/>
      <c r="B180" s="251"/>
      <c r="C180" s="252"/>
      <c r="D180" s="231" t="s">
        <v>150</v>
      </c>
      <c r="E180" s="253" t="s">
        <v>1</v>
      </c>
      <c r="F180" s="254" t="s">
        <v>164</v>
      </c>
      <c r="G180" s="252"/>
      <c r="H180" s="255">
        <v>0.72199999999999998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1" t="s">
        <v>150</v>
      </c>
      <c r="AU180" s="261" t="s">
        <v>148</v>
      </c>
      <c r="AV180" s="15" t="s">
        <v>147</v>
      </c>
      <c r="AW180" s="15" t="s">
        <v>30</v>
      </c>
      <c r="AX180" s="15" t="s">
        <v>81</v>
      </c>
      <c r="AY180" s="261" t="s">
        <v>139</v>
      </c>
    </row>
    <row r="181" s="2" customFormat="1" ht="24.15" customHeight="1">
      <c r="A181" s="38"/>
      <c r="B181" s="39"/>
      <c r="C181" s="215" t="s">
        <v>152</v>
      </c>
      <c r="D181" s="215" t="s">
        <v>143</v>
      </c>
      <c r="E181" s="216" t="s">
        <v>190</v>
      </c>
      <c r="F181" s="217" t="s">
        <v>191</v>
      </c>
      <c r="G181" s="218" t="s">
        <v>160</v>
      </c>
      <c r="H181" s="219">
        <v>68.885000000000005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39</v>
      </c>
      <c r="O181" s="91"/>
      <c r="P181" s="225">
        <f>O181*H181</f>
        <v>0</v>
      </c>
      <c r="Q181" s="225">
        <v>0.00025999999999999998</v>
      </c>
      <c r="R181" s="225">
        <f>Q181*H181</f>
        <v>0.017910099999999998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147</v>
      </c>
      <c r="AT181" s="227" t="s">
        <v>143</v>
      </c>
      <c r="AU181" s="227" t="s">
        <v>148</v>
      </c>
      <c r="AY181" s="17" t="s">
        <v>139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148</v>
      </c>
      <c r="BK181" s="228">
        <f>ROUND(I181*H181,2)</f>
        <v>0</v>
      </c>
      <c r="BL181" s="17" t="s">
        <v>147</v>
      </c>
      <c r="BM181" s="227" t="s">
        <v>192</v>
      </c>
    </row>
    <row r="182" s="13" customFormat="1">
      <c r="A182" s="13"/>
      <c r="B182" s="229"/>
      <c r="C182" s="230"/>
      <c r="D182" s="231" t="s">
        <v>150</v>
      </c>
      <c r="E182" s="232" t="s">
        <v>1</v>
      </c>
      <c r="F182" s="233" t="s">
        <v>193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150</v>
      </c>
      <c r="AU182" s="239" t="s">
        <v>148</v>
      </c>
      <c r="AV182" s="13" t="s">
        <v>81</v>
      </c>
      <c r="AW182" s="13" t="s">
        <v>30</v>
      </c>
      <c r="AX182" s="13" t="s">
        <v>73</v>
      </c>
      <c r="AY182" s="239" t="s">
        <v>139</v>
      </c>
    </row>
    <row r="183" s="14" customFormat="1">
      <c r="A183" s="14"/>
      <c r="B183" s="240"/>
      <c r="C183" s="241"/>
      <c r="D183" s="231" t="s">
        <v>150</v>
      </c>
      <c r="E183" s="242" t="s">
        <v>1</v>
      </c>
      <c r="F183" s="243" t="s">
        <v>194</v>
      </c>
      <c r="G183" s="241"/>
      <c r="H183" s="244">
        <v>10.189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150</v>
      </c>
      <c r="AU183" s="250" t="s">
        <v>148</v>
      </c>
      <c r="AV183" s="14" t="s">
        <v>148</v>
      </c>
      <c r="AW183" s="14" t="s">
        <v>30</v>
      </c>
      <c r="AX183" s="14" t="s">
        <v>73</v>
      </c>
      <c r="AY183" s="250" t="s">
        <v>139</v>
      </c>
    </row>
    <row r="184" s="13" customFormat="1">
      <c r="A184" s="13"/>
      <c r="B184" s="229"/>
      <c r="C184" s="230"/>
      <c r="D184" s="231" t="s">
        <v>150</v>
      </c>
      <c r="E184" s="232" t="s">
        <v>1</v>
      </c>
      <c r="F184" s="233" t="s">
        <v>195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150</v>
      </c>
      <c r="AU184" s="239" t="s">
        <v>148</v>
      </c>
      <c r="AV184" s="13" t="s">
        <v>81</v>
      </c>
      <c r="AW184" s="13" t="s">
        <v>30</v>
      </c>
      <c r="AX184" s="13" t="s">
        <v>73</v>
      </c>
      <c r="AY184" s="239" t="s">
        <v>139</v>
      </c>
    </row>
    <row r="185" s="14" customFormat="1">
      <c r="A185" s="14"/>
      <c r="B185" s="240"/>
      <c r="C185" s="241"/>
      <c r="D185" s="231" t="s">
        <v>150</v>
      </c>
      <c r="E185" s="242" t="s">
        <v>1</v>
      </c>
      <c r="F185" s="243" t="s">
        <v>196</v>
      </c>
      <c r="G185" s="241"/>
      <c r="H185" s="244">
        <v>2.0070000000000001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150</v>
      </c>
      <c r="AU185" s="250" t="s">
        <v>148</v>
      </c>
      <c r="AV185" s="14" t="s">
        <v>148</v>
      </c>
      <c r="AW185" s="14" t="s">
        <v>30</v>
      </c>
      <c r="AX185" s="14" t="s">
        <v>73</v>
      </c>
      <c r="AY185" s="250" t="s">
        <v>139</v>
      </c>
    </row>
    <row r="186" s="13" customFormat="1">
      <c r="A186" s="13"/>
      <c r="B186" s="229"/>
      <c r="C186" s="230"/>
      <c r="D186" s="231" t="s">
        <v>150</v>
      </c>
      <c r="E186" s="232" t="s">
        <v>1</v>
      </c>
      <c r="F186" s="233" t="s">
        <v>197</v>
      </c>
      <c r="G186" s="230"/>
      <c r="H186" s="232" t="s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150</v>
      </c>
      <c r="AU186" s="239" t="s">
        <v>148</v>
      </c>
      <c r="AV186" s="13" t="s">
        <v>81</v>
      </c>
      <c r="AW186" s="13" t="s">
        <v>30</v>
      </c>
      <c r="AX186" s="13" t="s">
        <v>73</v>
      </c>
      <c r="AY186" s="239" t="s">
        <v>139</v>
      </c>
    </row>
    <row r="187" s="14" customFormat="1">
      <c r="A187" s="14"/>
      <c r="B187" s="240"/>
      <c r="C187" s="241"/>
      <c r="D187" s="231" t="s">
        <v>150</v>
      </c>
      <c r="E187" s="242" t="s">
        <v>1</v>
      </c>
      <c r="F187" s="243" t="s">
        <v>198</v>
      </c>
      <c r="G187" s="241"/>
      <c r="H187" s="244">
        <v>1.153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150</v>
      </c>
      <c r="AU187" s="250" t="s">
        <v>148</v>
      </c>
      <c r="AV187" s="14" t="s">
        <v>148</v>
      </c>
      <c r="AW187" s="14" t="s">
        <v>30</v>
      </c>
      <c r="AX187" s="14" t="s">
        <v>73</v>
      </c>
      <c r="AY187" s="250" t="s">
        <v>139</v>
      </c>
    </row>
    <row r="188" s="13" customFormat="1">
      <c r="A188" s="13"/>
      <c r="B188" s="229"/>
      <c r="C188" s="230"/>
      <c r="D188" s="231" t="s">
        <v>150</v>
      </c>
      <c r="E188" s="232" t="s">
        <v>1</v>
      </c>
      <c r="F188" s="233" t="s">
        <v>168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150</v>
      </c>
      <c r="AU188" s="239" t="s">
        <v>148</v>
      </c>
      <c r="AV188" s="13" t="s">
        <v>81</v>
      </c>
      <c r="AW188" s="13" t="s">
        <v>30</v>
      </c>
      <c r="AX188" s="13" t="s">
        <v>73</v>
      </c>
      <c r="AY188" s="239" t="s">
        <v>139</v>
      </c>
    </row>
    <row r="189" s="14" customFormat="1">
      <c r="A189" s="14"/>
      <c r="B189" s="240"/>
      <c r="C189" s="241"/>
      <c r="D189" s="231" t="s">
        <v>150</v>
      </c>
      <c r="E189" s="242" t="s">
        <v>1</v>
      </c>
      <c r="F189" s="243" t="s">
        <v>199</v>
      </c>
      <c r="G189" s="241"/>
      <c r="H189" s="244">
        <v>7.1109999999999998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150</v>
      </c>
      <c r="AU189" s="250" t="s">
        <v>148</v>
      </c>
      <c r="AV189" s="14" t="s">
        <v>148</v>
      </c>
      <c r="AW189" s="14" t="s">
        <v>30</v>
      </c>
      <c r="AX189" s="14" t="s">
        <v>73</v>
      </c>
      <c r="AY189" s="250" t="s">
        <v>139</v>
      </c>
    </row>
    <row r="190" s="13" customFormat="1">
      <c r="A190" s="13"/>
      <c r="B190" s="229"/>
      <c r="C190" s="230"/>
      <c r="D190" s="231" t="s">
        <v>150</v>
      </c>
      <c r="E190" s="232" t="s">
        <v>1</v>
      </c>
      <c r="F190" s="233" t="s">
        <v>200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150</v>
      </c>
      <c r="AU190" s="239" t="s">
        <v>148</v>
      </c>
      <c r="AV190" s="13" t="s">
        <v>81</v>
      </c>
      <c r="AW190" s="13" t="s">
        <v>30</v>
      </c>
      <c r="AX190" s="13" t="s">
        <v>73</v>
      </c>
      <c r="AY190" s="239" t="s">
        <v>139</v>
      </c>
    </row>
    <row r="191" s="14" customFormat="1">
      <c r="A191" s="14"/>
      <c r="B191" s="240"/>
      <c r="C191" s="241"/>
      <c r="D191" s="231" t="s">
        <v>150</v>
      </c>
      <c r="E191" s="242" t="s">
        <v>1</v>
      </c>
      <c r="F191" s="243" t="s">
        <v>201</v>
      </c>
      <c r="G191" s="241"/>
      <c r="H191" s="244">
        <v>26.088000000000001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150</v>
      </c>
      <c r="AU191" s="250" t="s">
        <v>148</v>
      </c>
      <c r="AV191" s="14" t="s">
        <v>148</v>
      </c>
      <c r="AW191" s="14" t="s">
        <v>30</v>
      </c>
      <c r="AX191" s="14" t="s">
        <v>73</v>
      </c>
      <c r="AY191" s="250" t="s">
        <v>139</v>
      </c>
    </row>
    <row r="192" s="13" customFormat="1">
      <c r="A192" s="13"/>
      <c r="B192" s="229"/>
      <c r="C192" s="230"/>
      <c r="D192" s="231" t="s">
        <v>150</v>
      </c>
      <c r="E192" s="232" t="s">
        <v>1</v>
      </c>
      <c r="F192" s="233" t="s">
        <v>202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150</v>
      </c>
      <c r="AU192" s="239" t="s">
        <v>148</v>
      </c>
      <c r="AV192" s="13" t="s">
        <v>81</v>
      </c>
      <c r="AW192" s="13" t="s">
        <v>30</v>
      </c>
      <c r="AX192" s="13" t="s">
        <v>73</v>
      </c>
      <c r="AY192" s="239" t="s">
        <v>139</v>
      </c>
    </row>
    <row r="193" s="14" customFormat="1">
      <c r="A193" s="14"/>
      <c r="B193" s="240"/>
      <c r="C193" s="241"/>
      <c r="D193" s="231" t="s">
        <v>150</v>
      </c>
      <c r="E193" s="242" t="s">
        <v>1</v>
      </c>
      <c r="F193" s="243" t="s">
        <v>203</v>
      </c>
      <c r="G193" s="241"/>
      <c r="H193" s="244">
        <v>22.337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150</v>
      </c>
      <c r="AU193" s="250" t="s">
        <v>148</v>
      </c>
      <c r="AV193" s="14" t="s">
        <v>148</v>
      </c>
      <c r="AW193" s="14" t="s">
        <v>30</v>
      </c>
      <c r="AX193" s="14" t="s">
        <v>73</v>
      </c>
      <c r="AY193" s="250" t="s">
        <v>139</v>
      </c>
    </row>
    <row r="194" s="15" customFormat="1">
      <c r="A194" s="15"/>
      <c r="B194" s="251"/>
      <c r="C194" s="252"/>
      <c r="D194" s="231" t="s">
        <v>150</v>
      </c>
      <c r="E194" s="253" t="s">
        <v>1</v>
      </c>
      <c r="F194" s="254" t="s">
        <v>164</v>
      </c>
      <c r="G194" s="252"/>
      <c r="H194" s="255">
        <v>68.885000000000005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1" t="s">
        <v>150</v>
      </c>
      <c r="AU194" s="261" t="s">
        <v>148</v>
      </c>
      <c r="AV194" s="15" t="s">
        <v>147</v>
      </c>
      <c r="AW194" s="15" t="s">
        <v>30</v>
      </c>
      <c r="AX194" s="15" t="s">
        <v>81</v>
      </c>
      <c r="AY194" s="261" t="s">
        <v>139</v>
      </c>
    </row>
    <row r="195" s="2" customFormat="1" ht="24.15" customHeight="1">
      <c r="A195" s="38"/>
      <c r="B195" s="39"/>
      <c r="C195" s="215" t="s">
        <v>204</v>
      </c>
      <c r="D195" s="215" t="s">
        <v>143</v>
      </c>
      <c r="E195" s="216" t="s">
        <v>205</v>
      </c>
      <c r="F195" s="217" t="s">
        <v>206</v>
      </c>
      <c r="G195" s="218" t="s">
        <v>160</v>
      </c>
      <c r="H195" s="219">
        <v>68.885000000000005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39</v>
      </c>
      <c r="O195" s="91"/>
      <c r="P195" s="225">
        <f>O195*H195</f>
        <v>0</v>
      </c>
      <c r="Q195" s="225">
        <v>0.0040000000000000001</v>
      </c>
      <c r="R195" s="225">
        <f>Q195*H195</f>
        <v>0.27554000000000001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147</v>
      </c>
      <c r="AT195" s="227" t="s">
        <v>143</v>
      </c>
      <c r="AU195" s="227" t="s">
        <v>148</v>
      </c>
      <c r="AY195" s="17" t="s">
        <v>139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148</v>
      </c>
      <c r="BK195" s="228">
        <f>ROUND(I195*H195,2)</f>
        <v>0</v>
      </c>
      <c r="BL195" s="17" t="s">
        <v>147</v>
      </c>
      <c r="BM195" s="227" t="s">
        <v>207</v>
      </c>
    </row>
    <row r="196" s="13" customFormat="1">
      <c r="A196" s="13"/>
      <c r="B196" s="229"/>
      <c r="C196" s="230"/>
      <c r="D196" s="231" t="s">
        <v>150</v>
      </c>
      <c r="E196" s="232" t="s">
        <v>1</v>
      </c>
      <c r="F196" s="233" t="s">
        <v>193</v>
      </c>
      <c r="G196" s="230"/>
      <c r="H196" s="232" t="s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150</v>
      </c>
      <c r="AU196" s="239" t="s">
        <v>148</v>
      </c>
      <c r="AV196" s="13" t="s">
        <v>81</v>
      </c>
      <c r="AW196" s="13" t="s">
        <v>30</v>
      </c>
      <c r="AX196" s="13" t="s">
        <v>73</v>
      </c>
      <c r="AY196" s="239" t="s">
        <v>139</v>
      </c>
    </row>
    <row r="197" s="14" customFormat="1">
      <c r="A197" s="14"/>
      <c r="B197" s="240"/>
      <c r="C197" s="241"/>
      <c r="D197" s="231" t="s">
        <v>150</v>
      </c>
      <c r="E197" s="242" t="s">
        <v>1</v>
      </c>
      <c r="F197" s="243" t="s">
        <v>194</v>
      </c>
      <c r="G197" s="241"/>
      <c r="H197" s="244">
        <v>10.189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150</v>
      </c>
      <c r="AU197" s="250" t="s">
        <v>148</v>
      </c>
      <c r="AV197" s="14" t="s">
        <v>148</v>
      </c>
      <c r="AW197" s="14" t="s">
        <v>30</v>
      </c>
      <c r="AX197" s="14" t="s">
        <v>73</v>
      </c>
      <c r="AY197" s="250" t="s">
        <v>139</v>
      </c>
    </row>
    <row r="198" s="13" customFormat="1">
      <c r="A198" s="13"/>
      <c r="B198" s="229"/>
      <c r="C198" s="230"/>
      <c r="D198" s="231" t="s">
        <v>150</v>
      </c>
      <c r="E198" s="232" t="s">
        <v>1</v>
      </c>
      <c r="F198" s="233" t="s">
        <v>195</v>
      </c>
      <c r="G198" s="230"/>
      <c r="H198" s="232" t="s">
        <v>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150</v>
      </c>
      <c r="AU198" s="239" t="s">
        <v>148</v>
      </c>
      <c r="AV198" s="13" t="s">
        <v>81</v>
      </c>
      <c r="AW198" s="13" t="s">
        <v>30</v>
      </c>
      <c r="AX198" s="13" t="s">
        <v>73</v>
      </c>
      <c r="AY198" s="239" t="s">
        <v>139</v>
      </c>
    </row>
    <row r="199" s="14" customFormat="1">
      <c r="A199" s="14"/>
      <c r="B199" s="240"/>
      <c r="C199" s="241"/>
      <c r="D199" s="231" t="s">
        <v>150</v>
      </c>
      <c r="E199" s="242" t="s">
        <v>1</v>
      </c>
      <c r="F199" s="243" t="s">
        <v>196</v>
      </c>
      <c r="G199" s="241"/>
      <c r="H199" s="244">
        <v>2.0070000000000001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150</v>
      </c>
      <c r="AU199" s="250" t="s">
        <v>148</v>
      </c>
      <c r="AV199" s="14" t="s">
        <v>148</v>
      </c>
      <c r="AW199" s="14" t="s">
        <v>30</v>
      </c>
      <c r="AX199" s="14" t="s">
        <v>73</v>
      </c>
      <c r="AY199" s="250" t="s">
        <v>139</v>
      </c>
    </row>
    <row r="200" s="13" customFormat="1">
      <c r="A200" s="13"/>
      <c r="B200" s="229"/>
      <c r="C200" s="230"/>
      <c r="D200" s="231" t="s">
        <v>150</v>
      </c>
      <c r="E200" s="232" t="s">
        <v>1</v>
      </c>
      <c r="F200" s="233" t="s">
        <v>197</v>
      </c>
      <c r="G200" s="230"/>
      <c r="H200" s="232" t="s">
        <v>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150</v>
      </c>
      <c r="AU200" s="239" t="s">
        <v>148</v>
      </c>
      <c r="AV200" s="13" t="s">
        <v>81</v>
      </c>
      <c r="AW200" s="13" t="s">
        <v>30</v>
      </c>
      <c r="AX200" s="13" t="s">
        <v>73</v>
      </c>
      <c r="AY200" s="239" t="s">
        <v>139</v>
      </c>
    </row>
    <row r="201" s="14" customFormat="1">
      <c r="A201" s="14"/>
      <c r="B201" s="240"/>
      <c r="C201" s="241"/>
      <c r="D201" s="231" t="s">
        <v>150</v>
      </c>
      <c r="E201" s="242" t="s">
        <v>1</v>
      </c>
      <c r="F201" s="243" t="s">
        <v>198</v>
      </c>
      <c r="G201" s="241"/>
      <c r="H201" s="244">
        <v>1.153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150</v>
      </c>
      <c r="AU201" s="250" t="s">
        <v>148</v>
      </c>
      <c r="AV201" s="14" t="s">
        <v>148</v>
      </c>
      <c r="AW201" s="14" t="s">
        <v>30</v>
      </c>
      <c r="AX201" s="14" t="s">
        <v>73</v>
      </c>
      <c r="AY201" s="250" t="s">
        <v>139</v>
      </c>
    </row>
    <row r="202" s="13" customFormat="1">
      <c r="A202" s="13"/>
      <c r="B202" s="229"/>
      <c r="C202" s="230"/>
      <c r="D202" s="231" t="s">
        <v>150</v>
      </c>
      <c r="E202" s="232" t="s">
        <v>1</v>
      </c>
      <c r="F202" s="233" t="s">
        <v>168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150</v>
      </c>
      <c r="AU202" s="239" t="s">
        <v>148</v>
      </c>
      <c r="AV202" s="13" t="s">
        <v>81</v>
      </c>
      <c r="AW202" s="13" t="s">
        <v>30</v>
      </c>
      <c r="AX202" s="13" t="s">
        <v>73</v>
      </c>
      <c r="AY202" s="239" t="s">
        <v>139</v>
      </c>
    </row>
    <row r="203" s="14" customFormat="1">
      <c r="A203" s="14"/>
      <c r="B203" s="240"/>
      <c r="C203" s="241"/>
      <c r="D203" s="231" t="s">
        <v>150</v>
      </c>
      <c r="E203" s="242" t="s">
        <v>1</v>
      </c>
      <c r="F203" s="243" t="s">
        <v>199</v>
      </c>
      <c r="G203" s="241"/>
      <c r="H203" s="244">
        <v>7.1109999999999998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150</v>
      </c>
      <c r="AU203" s="250" t="s">
        <v>148</v>
      </c>
      <c r="AV203" s="14" t="s">
        <v>148</v>
      </c>
      <c r="AW203" s="14" t="s">
        <v>30</v>
      </c>
      <c r="AX203" s="14" t="s">
        <v>73</v>
      </c>
      <c r="AY203" s="250" t="s">
        <v>139</v>
      </c>
    </row>
    <row r="204" s="13" customFormat="1">
      <c r="A204" s="13"/>
      <c r="B204" s="229"/>
      <c r="C204" s="230"/>
      <c r="D204" s="231" t="s">
        <v>150</v>
      </c>
      <c r="E204" s="232" t="s">
        <v>1</v>
      </c>
      <c r="F204" s="233" t="s">
        <v>200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150</v>
      </c>
      <c r="AU204" s="239" t="s">
        <v>148</v>
      </c>
      <c r="AV204" s="13" t="s">
        <v>81</v>
      </c>
      <c r="AW204" s="13" t="s">
        <v>30</v>
      </c>
      <c r="AX204" s="13" t="s">
        <v>73</v>
      </c>
      <c r="AY204" s="239" t="s">
        <v>139</v>
      </c>
    </row>
    <row r="205" s="14" customFormat="1">
      <c r="A205" s="14"/>
      <c r="B205" s="240"/>
      <c r="C205" s="241"/>
      <c r="D205" s="231" t="s">
        <v>150</v>
      </c>
      <c r="E205" s="242" t="s">
        <v>1</v>
      </c>
      <c r="F205" s="243" t="s">
        <v>201</v>
      </c>
      <c r="G205" s="241"/>
      <c r="H205" s="244">
        <v>26.088000000000001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150</v>
      </c>
      <c r="AU205" s="250" t="s">
        <v>148</v>
      </c>
      <c r="AV205" s="14" t="s">
        <v>148</v>
      </c>
      <c r="AW205" s="14" t="s">
        <v>30</v>
      </c>
      <c r="AX205" s="14" t="s">
        <v>73</v>
      </c>
      <c r="AY205" s="250" t="s">
        <v>139</v>
      </c>
    </row>
    <row r="206" s="13" customFormat="1">
      <c r="A206" s="13"/>
      <c r="B206" s="229"/>
      <c r="C206" s="230"/>
      <c r="D206" s="231" t="s">
        <v>150</v>
      </c>
      <c r="E206" s="232" t="s">
        <v>1</v>
      </c>
      <c r="F206" s="233" t="s">
        <v>202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150</v>
      </c>
      <c r="AU206" s="239" t="s">
        <v>148</v>
      </c>
      <c r="AV206" s="13" t="s">
        <v>81</v>
      </c>
      <c r="AW206" s="13" t="s">
        <v>30</v>
      </c>
      <c r="AX206" s="13" t="s">
        <v>73</v>
      </c>
      <c r="AY206" s="239" t="s">
        <v>139</v>
      </c>
    </row>
    <row r="207" s="14" customFormat="1">
      <c r="A207" s="14"/>
      <c r="B207" s="240"/>
      <c r="C207" s="241"/>
      <c r="D207" s="231" t="s">
        <v>150</v>
      </c>
      <c r="E207" s="242" t="s">
        <v>1</v>
      </c>
      <c r="F207" s="243" t="s">
        <v>203</v>
      </c>
      <c r="G207" s="241"/>
      <c r="H207" s="244">
        <v>22.337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150</v>
      </c>
      <c r="AU207" s="250" t="s">
        <v>148</v>
      </c>
      <c r="AV207" s="14" t="s">
        <v>148</v>
      </c>
      <c r="AW207" s="14" t="s">
        <v>30</v>
      </c>
      <c r="AX207" s="14" t="s">
        <v>73</v>
      </c>
      <c r="AY207" s="250" t="s">
        <v>139</v>
      </c>
    </row>
    <row r="208" s="15" customFormat="1">
      <c r="A208" s="15"/>
      <c r="B208" s="251"/>
      <c r="C208" s="252"/>
      <c r="D208" s="231" t="s">
        <v>150</v>
      </c>
      <c r="E208" s="253" t="s">
        <v>1</v>
      </c>
      <c r="F208" s="254" t="s">
        <v>164</v>
      </c>
      <c r="G208" s="252"/>
      <c r="H208" s="255">
        <v>68.885000000000005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1" t="s">
        <v>150</v>
      </c>
      <c r="AU208" s="261" t="s">
        <v>148</v>
      </c>
      <c r="AV208" s="15" t="s">
        <v>147</v>
      </c>
      <c r="AW208" s="15" t="s">
        <v>30</v>
      </c>
      <c r="AX208" s="15" t="s">
        <v>81</v>
      </c>
      <c r="AY208" s="261" t="s">
        <v>139</v>
      </c>
    </row>
    <row r="209" s="2" customFormat="1" ht="24.15" customHeight="1">
      <c r="A209" s="38"/>
      <c r="B209" s="39"/>
      <c r="C209" s="215" t="s">
        <v>208</v>
      </c>
      <c r="D209" s="215" t="s">
        <v>143</v>
      </c>
      <c r="E209" s="216" t="s">
        <v>209</v>
      </c>
      <c r="F209" s="217" t="s">
        <v>210</v>
      </c>
      <c r="G209" s="218" t="s">
        <v>160</v>
      </c>
      <c r="H209" s="219">
        <v>1.9219999999999999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39</v>
      </c>
      <c r="O209" s="91"/>
      <c r="P209" s="225">
        <f>O209*H209</f>
        <v>0</v>
      </c>
      <c r="Q209" s="225">
        <v>0.0373</v>
      </c>
      <c r="R209" s="225">
        <f>Q209*H209</f>
        <v>0.071690599999999993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147</v>
      </c>
      <c r="AT209" s="227" t="s">
        <v>143</v>
      </c>
      <c r="AU209" s="227" t="s">
        <v>148</v>
      </c>
      <c r="AY209" s="17" t="s">
        <v>139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148</v>
      </c>
      <c r="BK209" s="228">
        <f>ROUND(I209*H209,2)</f>
        <v>0</v>
      </c>
      <c r="BL209" s="17" t="s">
        <v>147</v>
      </c>
      <c r="BM209" s="227" t="s">
        <v>211</v>
      </c>
    </row>
    <row r="210" s="13" customFormat="1">
      <c r="A210" s="13"/>
      <c r="B210" s="229"/>
      <c r="C210" s="230"/>
      <c r="D210" s="231" t="s">
        <v>150</v>
      </c>
      <c r="E210" s="232" t="s">
        <v>1</v>
      </c>
      <c r="F210" s="233" t="s">
        <v>212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150</v>
      </c>
      <c r="AU210" s="239" t="s">
        <v>148</v>
      </c>
      <c r="AV210" s="13" t="s">
        <v>81</v>
      </c>
      <c r="AW210" s="13" t="s">
        <v>30</v>
      </c>
      <c r="AX210" s="13" t="s">
        <v>73</v>
      </c>
      <c r="AY210" s="239" t="s">
        <v>139</v>
      </c>
    </row>
    <row r="211" s="14" customFormat="1">
      <c r="A211" s="14"/>
      <c r="B211" s="240"/>
      <c r="C211" s="241"/>
      <c r="D211" s="231" t="s">
        <v>150</v>
      </c>
      <c r="E211" s="242" t="s">
        <v>1</v>
      </c>
      <c r="F211" s="243" t="s">
        <v>213</v>
      </c>
      <c r="G211" s="241"/>
      <c r="H211" s="244">
        <v>1.2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150</v>
      </c>
      <c r="AU211" s="250" t="s">
        <v>148</v>
      </c>
      <c r="AV211" s="14" t="s">
        <v>148</v>
      </c>
      <c r="AW211" s="14" t="s">
        <v>30</v>
      </c>
      <c r="AX211" s="14" t="s">
        <v>73</v>
      </c>
      <c r="AY211" s="250" t="s">
        <v>139</v>
      </c>
    </row>
    <row r="212" s="13" customFormat="1">
      <c r="A212" s="13"/>
      <c r="B212" s="229"/>
      <c r="C212" s="230"/>
      <c r="D212" s="231" t="s">
        <v>150</v>
      </c>
      <c r="E212" s="232" t="s">
        <v>1</v>
      </c>
      <c r="F212" s="233" t="s">
        <v>188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150</v>
      </c>
      <c r="AU212" s="239" t="s">
        <v>148</v>
      </c>
      <c r="AV212" s="13" t="s">
        <v>81</v>
      </c>
      <c r="AW212" s="13" t="s">
        <v>30</v>
      </c>
      <c r="AX212" s="13" t="s">
        <v>73</v>
      </c>
      <c r="AY212" s="239" t="s">
        <v>139</v>
      </c>
    </row>
    <row r="213" s="14" customFormat="1">
      <c r="A213" s="14"/>
      <c r="B213" s="240"/>
      <c r="C213" s="241"/>
      <c r="D213" s="231" t="s">
        <v>150</v>
      </c>
      <c r="E213" s="242" t="s">
        <v>1</v>
      </c>
      <c r="F213" s="243" t="s">
        <v>189</v>
      </c>
      <c r="G213" s="241"/>
      <c r="H213" s="244">
        <v>0.72199999999999998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150</v>
      </c>
      <c r="AU213" s="250" t="s">
        <v>148</v>
      </c>
      <c r="AV213" s="14" t="s">
        <v>148</v>
      </c>
      <c r="AW213" s="14" t="s">
        <v>30</v>
      </c>
      <c r="AX213" s="14" t="s">
        <v>73</v>
      </c>
      <c r="AY213" s="250" t="s">
        <v>139</v>
      </c>
    </row>
    <row r="214" s="15" customFormat="1">
      <c r="A214" s="15"/>
      <c r="B214" s="251"/>
      <c r="C214" s="252"/>
      <c r="D214" s="231" t="s">
        <v>150</v>
      </c>
      <c r="E214" s="253" t="s">
        <v>1</v>
      </c>
      <c r="F214" s="254" t="s">
        <v>164</v>
      </c>
      <c r="G214" s="252"/>
      <c r="H214" s="255">
        <v>1.9219999999999999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1" t="s">
        <v>150</v>
      </c>
      <c r="AU214" s="261" t="s">
        <v>148</v>
      </c>
      <c r="AV214" s="15" t="s">
        <v>147</v>
      </c>
      <c r="AW214" s="15" t="s">
        <v>30</v>
      </c>
      <c r="AX214" s="15" t="s">
        <v>81</v>
      </c>
      <c r="AY214" s="261" t="s">
        <v>139</v>
      </c>
    </row>
    <row r="215" s="2" customFormat="1" ht="24.15" customHeight="1">
      <c r="A215" s="38"/>
      <c r="B215" s="39"/>
      <c r="C215" s="215" t="s">
        <v>214</v>
      </c>
      <c r="D215" s="215" t="s">
        <v>143</v>
      </c>
      <c r="E215" s="216" t="s">
        <v>215</v>
      </c>
      <c r="F215" s="217" t="s">
        <v>216</v>
      </c>
      <c r="G215" s="218" t="s">
        <v>160</v>
      </c>
      <c r="H215" s="219">
        <v>50.289000000000001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39</v>
      </c>
      <c r="O215" s="91"/>
      <c r="P215" s="225">
        <f>O215*H215</f>
        <v>0</v>
      </c>
      <c r="Q215" s="225">
        <v>0.0073499999999999998</v>
      </c>
      <c r="R215" s="225">
        <f>Q215*H215</f>
        <v>0.36962414999999998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147</v>
      </c>
      <c r="AT215" s="227" t="s">
        <v>143</v>
      </c>
      <c r="AU215" s="227" t="s">
        <v>148</v>
      </c>
      <c r="AY215" s="17" t="s">
        <v>139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148</v>
      </c>
      <c r="BK215" s="228">
        <f>ROUND(I215*H215,2)</f>
        <v>0</v>
      </c>
      <c r="BL215" s="17" t="s">
        <v>147</v>
      </c>
      <c r="BM215" s="227" t="s">
        <v>217</v>
      </c>
    </row>
    <row r="216" s="13" customFormat="1">
      <c r="A216" s="13"/>
      <c r="B216" s="229"/>
      <c r="C216" s="230"/>
      <c r="D216" s="231" t="s">
        <v>150</v>
      </c>
      <c r="E216" s="232" t="s">
        <v>1</v>
      </c>
      <c r="F216" s="233" t="s">
        <v>218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150</v>
      </c>
      <c r="AU216" s="239" t="s">
        <v>148</v>
      </c>
      <c r="AV216" s="13" t="s">
        <v>81</v>
      </c>
      <c r="AW216" s="13" t="s">
        <v>30</v>
      </c>
      <c r="AX216" s="13" t="s">
        <v>73</v>
      </c>
      <c r="AY216" s="239" t="s">
        <v>139</v>
      </c>
    </row>
    <row r="217" s="14" customFormat="1">
      <c r="A217" s="14"/>
      <c r="B217" s="240"/>
      <c r="C217" s="241"/>
      <c r="D217" s="231" t="s">
        <v>150</v>
      </c>
      <c r="E217" s="242" t="s">
        <v>1</v>
      </c>
      <c r="F217" s="243" t="s">
        <v>219</v>
      </c>
      <c r="G217" s="241"/>
      <c r="H217" s="244">
        <v>21.109000000000002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150</v>
      </c>
      <c r="AU217" s="250" t="s">
        <v>148</v>
      </c>
      <c r="AV217" s="14" t="s">
        <v>148</v>
      </c>
      <c r="AW217" s="14" t="s">
        <v>30</v>
      </c>
      <c r="AX217" s="14" t="s">
        <v>73</v>
      </c>
      <c r="AY217" s="250" t="s">
        <v>139</v>
      </c>
    </row>
    <row r="218" s="13" customFormat="1">
      <c r="A218" s="13"/>
      <c r="B218" s="229"/>
      <c r="C218" s="230"/>
      <c r="D218" s="231" t="s">
        <v>150</v>
      </c>
      <c r="E218" s="232" t="s">
        <v>1</v>
      </c>
      <c r="F218" s="233" t="s">
        <v>220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150</v>
      </c>
      <c r="AU218" s="239" t="s">
        <v>148</v>
      </c>
      <c r="AV218" s="13" t="s">
        <v>81</v>
      </c>
      <c r="AW218" s="13" t="s">
        <v>30</v>
      </c>
      <c r="AX218" s="13" t="s">
        <v>73</v>
      </c>
      <c r="AY218" s="239" t="s">
        <v>139</v>
      </c>
    </row>
    <row r="219" s="14" customFormat="1">
      <c r="A219" s="14"/>
      <c r="B219" s="240"/>
      <c r="C219" s="241"/>
      <c r="D219" s="231" t="s">
        <v>150</v>
      </c>
      <c r="E219" s="242" t="s">
        <v>1</v>
      </c>
      <c r="F219" s="243" t="s">
        <v>221</v>
      </c>
      <c r="G219" s="241"/>
      <c r="H219" s="244">
        <v>5.4359999999999999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150</v>
      </c>
      <c r="AU219" s="250" t="s">
        <v>148</v>
      </c>
      <c r="AV219" s="14" t="s">
        <v>148</v>
      </c>
      <c r="AW219" s="14" t="s">
        <v>30</v>
      </c>
      <c r="AX219" s="14" t="s">
        <v>73</v>
      </c>
      <c r="AY219" s="250" t="s">
        <v>139</v>
      </c>
    </row>
    <row r="220" s="13" customFormat="1">
      <c r="A220" s="13"/>
      <c r="B220" s="229"/>
      <c r="C220" s="230"/>
      <c r="D220" s="231" t="s">
        <v>150</v>
      </c>
      <c r="E220" s="232" t="s">
        <v>1</v>
      </c>
      <c r="F220" s="233" t="s">
        <v>222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150</v>
      </c>
      <c r="AU220" s="239" t="s">
        <v>148</v>
      </c>
      <c r="AV220" s="13" t="s">
        <v>81</v>
      </c>
      <c r="AW220" s="13" t="s">
        <v>30</v>
      </c>
      <c r="AX220" s="13" t="s">
        <v>73</v>
      </c>
      <c r="AY220" s="239" t="s">
        <v>139</v>
      </c>
    </row>
    <row r="221" s="14" customFormat="1">
      <c r="A221" s="14"/>
      <c r="B221" s="240"/>
      <c r="C221" s="241"/>
      <c r="D221" s="231" t="s">
        <v>150</v>
      </c>
      <c r="E221" s="242" t="s">
        <v>1</v>
      </c>
      <c r="F221" s="243" t="s">
        <v>223</v>
      </c>
      <c r="G221" s="241"/>
      <c r="H221" s="244">
        <v>10.384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150</v>
      </c>
      <c r="AU221" s="250" t="s">
        <v>148</v>
      </c>
      <c r="AV221" s="14" t="s">
        <v>148</v>
      </c>
      <c r="AW221" s="14" t="s">
        <v>30</v>
      </c>
      <c r="AX221" s="14" t="s">
        <v>73</v>
      </c>
      <c r="AY221" s="250" t="s">
        <v>139</v>
      </c>
    </row>
    <row r="222" s="13" customFormat="1">
      <c r="A222" s="13"/>
      <c r="B222" s="229"/>
      <c r="C222" s="230"/>
      <c r="D222" s="231" t="s">
        <v>150</v>
      </c>
      <c r="E222" s="232" t="s">
        <v>1</v>
      </c>
      <c r="F222" s="233" t="s">
        <v>224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150</v>
      </c>
      <c r="AU222" s="239" t="s">
        <v>148</v>
      </c>
      <c r="AV222" s="13" t="s">
        <v>81</v>
      </c>
      <c r="AW222" s="13" t="s">
        <v>30</v>
      </c>
      <c r="AX222" s="13" t="s">
        <v>73</v>
      </c>
      <c r="AY222" s="239" t="s">
        <v>139</v>
      </c>
    </row>
    <row r="223" s="14" customFormat="1">
      <c r="A223" s="14"/>
      <c r="B223" s="240"/>
      <c r="C223" s="241"/>
      <c r="D223" s="231" t="s">
        <v>150</v>
      </c>
      <c r="E223" s="242" t="s">
        <v>1</v>
      </c>
      <c r="F223" s="243" t="s">
        <v>225</v>
      </c>
      <c r="G223" s="241"/>
      <c r="H223" s="244">
        <v>4.7249999999999996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150</v>
      </c>
      <c r="AU223" s="250" t="s">
        <v>148</v>
      </c>
      <c r="AV223" s="14" t="s">
        <v>148</v>
      </c>
      <c r="AW223" s="14" t="s">
        <v>30</v>
      </c>
      <c r="AX223" s="14" t="s">
        <v>73</v>
      </c>
      <c r="AY223" s="250" t="s">
        <v>139</v>
      </c>
    </row>
    <row r="224" s="13" customFormat="1">
      <c r="A224" s="13"/>
      <c r="B224" s="229"/>
      <c r="C224" s="230"/>
      <c r="D224" s="231" t="s">
        <v>150</v>
      </c>
      <c r="E224" s="232" t="s">
        <v>1</v>
      </c>
      <c r="F224" s="233" t="s">
        <v>226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150</v>
      </c>
      <c r="AU224" s="239" t="s">
        <v>148</v>
      </c>
      <c r="AV224" s="13" t="s">
        <v>81</v>
      </c>
      <c r="AW224" s="13" t="s">
        <v>30</v>
      </c>
      <c r="AX224" s="13" t="s">
        <v>73</v>
      </c>
      <c r="AY224" s="239" t="s">
        <v>139</v>
      </c>
    </row>
    <row r="225" s="14" customFormat="1">
      <c r="A225" s="14"/>
      <c r="B225" s="240"/>
      <c r="C225" s="241"/>
      <c r="D225" s="231" t="s">
        <v>150</v>
      </c>
      <c r="E225" s="242" t="s">
        <v>1</v>
      </c>
      <c r="F225" s="243" t="s">
        <v>227</v>
      </c>
      <c r="G225" s="241"/>
      <c r="H225" s="244">
        <v>1.2649999999999999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150</v>
      </c>
      <c r="AU225" s="250" t="s">
        <v>148</v>
      </c>
      <c r="AV225" s="14" t="s">
        <v>148</v>
      </c>
      <c r="AW225" s="14" t="s">
        <v>30</v>
      </c>
      <c r="AX225" s="14" t="s">
        <v>73</v>
      </c>
      <c r="AY225" s="250" t="s">
        <v>139</v>
      </c>
    </row>
    <row r="226" s="13" customFormat="1">
      <c r="A226" s="13"/>
      <c r="B226" s="229"/>
      <c r="C226" s="230"/>
      <c r="D226" s="231" t="s">
        <v>150</v>
      </c>
      <c r="E226" s="232" t="s">
        <v>1</v>
      </c>
      <c r="F226" s="233" t="s">
        <v>228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150</v>
      </c>
      <c r="AU226" s="239" t="s">
        <v>148</v>
      </c>
      <c r="AV226" s="13" t="s">
        <v>81</v>
      </c>
      <c r="AW226" s="13" t="s">
        <v>30</v>
      </c>
      <c r="AX226" s="13" t="s">
        <v>73</v>
      </c>
      <c r="AY226" s="239" t="s">
        <v>139</v>
      </c>
    </row>
    <row r="227" s="14" customFormat="1">
      <c r="A227" s="14"/>
      <c r="B227" s="240"/>
      <c r="C227" s="241"/>
      <c r="D227" s="231" t="s">
        <v>150</v>
      </c>
      <c r="E227" s="242" t="s">
        <v>1</v>
      </c>
      <c r="F227" s="243" t="s">
        <v>229</v>
      </c>
      <c r="G227" s="241"/>
      <c r="H227" s="244">
        <v>4.4000000000000004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150</v>
      </c>
      <c r="AU227" s="250" t="s">
        <v>148</v>
      </c>
      <c r="AV227" s="14" t="s">
        <v>148</v>
      </c>
      <c r="AW227" s="14" t="s">
        <v>30</v>
      </c>
      <c r="AX227" s="14" t="s">
        <v>73</v>
      </c>
      <c r="AY227" s="250" t="s">
        <v>139</v>
      </c>
    </row>
    <row r="228" s="13" customFormat="1">
      <c r="A228" s="13"/>
      <c r="B228" s="229"/>
      <c r="C228" s="230"/>
      <c r="D228" s="231" t="s">
        <v>150</v>
      </c>
      <c r="E228" s="232" t="s">
        <v>1</v>
      </c>
      <c r="F228" s="233" t="s">
        <v>230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150</v>
      </c>
      <c r="AU228" s="239" t="s">
        <v>148</v>
      </c>
      <c r="AV228" s="13" t="s">
        <v>81</v>
      </c>
      <c r="AW228" s="13" t="s">
        <v>30</v>
      </c>
      <c r="AX228" s="13" t="s">
        <v>73</v>
      </c>
      <c r="AY228" s="239" t="s">
        <v>139</v>
      </c>
    </row>
    <row r="229" s="14" customFormat="1">
      <c r="A229" s="14"/>
      <c r="B229" s="240"/>
      <c r="C229" s="241"/>
      <c r="D229" s="231" t="s">
        <v>150</v>
      </c>
      <c r="E229" s="242" t="s">
        <v>1</v>
      </c>
      <c r="F229" s="243" t="s">
        <v>231</v>
      </c>
      <c r="G229" s="241"/>
      <c r="H229" s="244">
        <v>2.9700000000000002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150</v>
      </c>
      <c r="AU229" s="250" t="s">
        <v>148</v>
      </c>
      <c r="AV229" s="14" t="s">
        <v>148</v>
      </c>
      <c r="AW229" s="14" t="s">
        <v>30</v>
      </c>
      <c r="AX229" s="14" t="s">
        <v>73</v>
      </c>
      <c r="AY229" s="250" t="s">
        <v>139</v>
      </c>
    </row>
    <row r="230" s="15" customFormat="1">
      <c r="A230" s="15"/>
      <c r="B230" s="251"/>
      <c r="C230" s="252"/>
      <c r="D230" s="231" t="s">
        <v>150</v>
      </c>
      <c r="E230" s="253" t="s">
        <v>1</v>
      </c>
      <c r="F230" s="254" t="s">
        <v>164</v>
      </c>
      <c r="G230" s="252"/>
      <c r="H230" s="255">
        <v>50.289000000000001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1" t="s">
        <v>150</v>
      </c>
      <c r="AU230" s="261" t="s">
        <v>148</v>
      </c>
      <c r="AV230" s="15" t="s">
        <v>147</v>
      </c>
      <c r="AW230" s="15" t="s">
        <v>30</v>
      </c>
      <c r="AX230" s="15" t="s">
        <v>81</v>
      </c>
      <c r="AY230" s="261" t="s">
        <v>139</v>
      </c>
    </row>
    <row r="231" s="2" customFormat="1" ht="24.15" customHeight="1">
      <c r="A231" s="38"/>
      <c r="B231" s="39"/>
      <c r="C231" s="215" t="s">
        <v>232</v>
      </c>
      <c r="D231" s="215" t="s">
        <v>143</v>
      </c>
      <c r="E231" s="216" t="s">
        <v>233</v>
      </c>
      <c r="F231" s="217" t="s">
        <v>234</v>
      </c>
      <c r="G231" s="218" t="s">
        <v>160</v>
      </c>
      <c r="H231" s="219">
        <v>175.96000000000001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39</v>
      </c>
      <c r="O231" s="91"/>
      <c r="P231" s="225">
        <f>O231*H231</f>
        <v>0</v>
      </c>
      <c r="Q231" s="225">
        <v>0.00025999999999999998</v>
      </c>
      <c r="R231" s="225">
        <f>Q231*H231</f>
        <v>0.045749600000000001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147</v>
      </c>
      <c r="AT231" s="227" t="s">
        <v>143</v>
      </c>
      <c r="AU231" s="227" t="s">
        <v>148</v>
      </c>
      <c r="AY231" s="17" t="s">
        <v>139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148</v>
      </c>
      <c r="BK231" s="228">
        <f>ROUND(I231*H231,2)</f>
        <v>0</v>
      </c>
      <c r="BL231" s="17" t="s">
        <v>147</v>
      </c>
      <c r="BM231" s="227" t="s">
        <v>235</v>
      </c>
    </row>
    <row r="232" s="13" customFormat="1">
      <c r="A232" s="13"/>
      <c r="B232" s="229"/>
      <c r="C232" s="230"/>
      <c r="D232" s="231" t="s">
        <v>150</v>
      </c>
      <c r="E232" s="232" t="s">
        <v>1</v>
      </c>
      <c r="F232" s="233" t="s">
        <v>193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150</v>
      </c>
      <c r="AU232" s="239" t="s">
        <v>148</v>
      </c>
      <c r="AV232" s="13" t="s">
        <v>81</v>
      </c>
      <c r="AW232" s="13" t="s">
        <v>30</v>
      </c>
      <c r="AX232" s="13" t="s">
        <v>73</v>
      </c>
      <c r="AY232" s="239" t="s">
        <v>139</v>
      </c>
    </row>
    <row r="233" s="14" customFormat="1">
      <c r="A233" s="14"/>
      <c r="B233" s="240"/>
      <c r="C233" s="241"/>
      <c r="D233" s="231" t="s">
        <v>150</v>
      </c>
      <c r="E233" s="242" t="s">
        <v>1</v>
      </c>
      <c r="F233" s="243" t="s">
        <v>236</v>
      </c>
      <c r="G233" s="241"/>
      <c r="H233" s="244">
        <v>32.018999999999998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150</v>
      </c>
      <c r="AU233" s="250" t="s">
        <v>148</v>
      </c>
      <c r="AV233" s="14" t="s">
        <v>148</v>
      </c>
      <c r="AW233" s="14" t="s">
        <v>30</v>
      </c>
      <c r="AX233" s="14" t="s">
        <v>73</v>
      </c>
      <c r="AY233" s="250" t="s">
        <v>139</v>
      </c>
    </row>
    <row r="234" s="13" customFormat="1">
      <c r="A234" s="13"/>
      <c r="B234" s="229"/>
      <c r="C234" s="230"/>
      <c r="D234" s="231" t="s">
        <v>150</v>
      </c>
      <c r="E234" s="232" t="s">
        <v>1</v>
      </c>
      <c r="F234" s="233" t="s">
        <v>195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150</v>
      </c>
      <c r="AU234" s="239" t="s">
        <v>148</v>
      </c>
      <c r="AV234" s="13" t="s">
        <v>81</v>
      </c>
      <c r="AW234" s="13" t="s">
        <v>30</v>
      </c>
      <c r="AX234" s="13" t="s">
        <v>73</v>
      </c>
      <c r="AY234" s="239" t="s">
        <v>139</v>
      </c>
    </row>
    <row r="235" s="14" customFormat="1">
      <c r="A235" s="14"/>
      <c r="B235" s="240"/>
      <c r="C235" s="241"/>
      <c r="D235" s="231" t="s">
        <v>150</v>
      </c>
      <c r="E235" s="242" t="s">
        <v>1</v>
      </c>
      <c r="F235" s="243" t="s">
        <v>237</v>
      </c>
      <c r="G235" s="241"/>
      <c r="H235" s="244">
        <v>13.177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150</v>
      </c>
      <c r="AU235" s="250" t="s">
        <v>148</v>
      </c>
      <c r="AV235" s="14" t="s">
        <v>148</v>
      </c>
      <c r="AW235" s="14" t="s">
        <v>30</v>
      </c>
      <c r="AX235" s="14" t="s">
        <v>73</v>
      </c>
      <c r="AY235" s="250" t="s">
        <v>139</v>
      </c>
    </row>
    <row r="236" s="13" customFormat="1">
      <c r="A236" s="13"/>
      <c r="B236" s="229"/>
      <c r="C236" s="230"/>
      <c r="D236" s="231" t="s">
        <v>150</v>
      </c>
      <c r="E236" s="232" t="s">
        <v>1</v>
      </c>
      <c r="F236" s="233" t="s">
        <v>197</v>
      </c>
      <c r="G236" s="230"/>
      <c r="H236" s="232" t="s">
        <v>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150</v>
      </c>
      <c r="AU236" s="239" t="s">
        <v>148</v>
      </c>
      <c r="AV236" s="13" t="s">
        <v>81</v>
      </c>
      <c r="AW236" s="13" t="s">
        <v>30</v>
      </c>
      <c r="AX236" s="13" t="s">
        <v>73</v>
      </c>
      <c r="AY236" s="239" t="s">
        <v>139</v>
      </c>
    </row>
    <row r="237" s="14" customFormat="1">
      <c r="A237" s="14"/>
      <c r="B237" s="240"/>
      <c r="C237" s="241"/>
      <c r="D237" s="231" t="s">
        <v>150</v>
      </c>
      <c r="E237" s="242" t="s">
        <v>1</v>
      </c>
      <c r="F237" s="243" t="s">
        <v>238</v>
      </c>
      <c r="G237" s="241"/>
      <c r="H237" s="244">
        <v>12.805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150</v>
      </c>
      <c r="AU237" s="250" t="s">
        <v>148</v>
      </c>
      <c r="AV237" s="14" t="s">
        <v>148</v>
      </c>
      <c r="AW237" s="14" t="s">
        <v>30</v>
      </c>
      <c r="AX237" s="14" t="s">
        <v>73</v>
      </c>
      <c r="AY237" s="250" t="s">
        <v>139</v>
      </c>
    </row>
    <row r="238" s="13" customFormat="1">
      <c r="A238" s="13"/>
      <c r="B238" s="229"/>
      <c r="C238" s="230"/>
      <c r="D238" s="231" t="s">
        <v>150</v>
      </c>
      <c r="E238" s="232" t="s">
        <v>1</v>
      </c>
      <c r="F238" s="233" t="s">
        <v>168</v>
      </c>
      <c r="G238" s="230"/>
      <c r="H238" s="232" t="s">
        <v>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150</v>
      </c>
      <c r="AU238" s="239" t="s">
        <v>148</v>
      </c>
      <c r="AV238" s="13" t="s">
        <v>81</v>
      </c>
      <c r="AW238" s="13" t="s">
        <v>30</v>
      </c>
      <c r="AX238" s="13" t="s">
        <v>73</v>
      </c>
      <c r="AY238" s="239" t="s">
        <v>139</v>
      </c>
    </row>
    <row r="239" s="14" customFormat="1">
      <c r="A239" s="14"/>
      <c r="B239" s="240"/>
      <c r="C239" s="241"/>
      <c r="D239" s="231" t="s">
        <v>150</v>
      </c>
      <c r="E239" s="242" t="s">
        <v>1</v>
      </c>
      <c r="F239" s="243" t="s">
        <v>239</v>
      </c>
      <c r="G239" s="241"/>
      <c r="H239" s="244">
        <v>32.369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150</v>
      </c>
      <c r="AU239" s="250" t="s">
        <v>148</v>
      </c>
      <c r="AV239" s="14" t="s">
        <v>148</v>
      </c>
      <c r="AW239" s="14" t="s">
        <v>30</v>
      </c>
      <c r="AX239" s="14" t="s">
        <v>73</v>
      </c>
      <c r="AY239" s="250" t="s">
        <v>139</v>
      </c>
    </row>
    <row r="240" s="13" customFormat="1">
      <c r="A240" s="13"/>
      <c r="B240" s="229"/>
      <c r="C240" s="230"/>
      <c r="D240" s="231" t="s">
        <v>150</v>
      </c>
      <c r="E240" s="232" t="s">
        <v>1</v>
      </c>
      <c r="F240" s="233" t="s">
        <v>240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150</v>
      </c>
      <c r="AU240" s="239" t="s">
        <v>148</v>
      </c>
      <c r="AV240" s="13" t="s">
        <v>81</v>
      </c>
      <c r="AW240" s="13" t="s">
        <v>30</v>
      </c>
      <c r="AX240" s="13" t="s">
        <v>73</v>
      </c>
      <c r="AY240" s="239" t="s">
        <v>139</v>
      </c>
    </row>
    <row r="241" s="14" customFormat="1">
      <c r="A241" s="14"/>
      <c r="B241" s="240"/>
      <c r="C241" s="241"/>
      <c r="D241" s="231" t="s">
        <v>150</v>
      </c>
      <c r="E241" s="242" t="s">
        <v>1</v>
      </c>
      <c r="F241" s="243" t="s">
        <v>241</v>
      </c>
      <c r="G241" s="241"/>
      <c r="H241" s="244">
        <v>59.670999999999999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150</v>
      </c>
      <c r="AU241" s="250" t="s">
        <v>148</v>
      </c>
      <c r="AV241" s="14" t="s">
        <v>148</v>
      </c>
      <c r="AW241" s="14" t="s">
        <v>30</v>
      </c>
      <c r="AX241" s="14" t="s">
        <v>73</v>
      </c>
      <c r="AY241" s="250" t="s">
        <v>139</v>
      </c>
    </row>
    <row r="242" s="13" customFormat="1">
      <c r="A242" s="13"/>
      <c r="B242" s="229"/>
      <c r="C242" s="230"/>
      <c r="D242" s="231" t="s">
        <v>150</v>
      </c>
      <c r="E242" s="232" t="s">
        <v>1</v>
      </c>
      <c r="F242" s="233" t="s">
        <v>202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150</v>
      </c>
      <c r="AU242" s="239" t="s">
        <v>148</v>
      </c>
      <c r="AV242" s="13" t="s">
        <v>81</v>
      </c>
      <c r="AW242" s="13" t="s">
        <v>30</v>
      </c>
      <c r="AX242" s="13" t="s">
        <v>73</v>
      </c>
      <c r="AY242" s="239" t="s">
        <v>139</v>
      </c>
    </row>
    <row r="243" s="14" customFormat="1">
      <c r="A243" s="14"/>
      <c r="B243" s="240"/>
      <c r="C243" s="241"/>
      <c r="D243" s="231" t="s">
        <v>150</v>
      </c>
      <c r="E243" s="242" t="s">
        <v>1</v>
      </c>
      <c r="F243" s="243" t="s">
        <v>242</v>
      </c>
      <c r="G243" s="241"/>
      <c r="H243" s="244">
        <v>52.463999999999999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150</v>
      </c>
      <c r="AU243" s="250" t="s">
        <v>148</v>
      </c>
      <c r="AV243" s="14" t="s">
        <v>148</v>
      </c>
      <c r="AW243" s="14" t="s">
        <v>30</v>
      </c>
      <c r="AX243" s="14" t="s">
        <v>73</v>
      </c>
      <c r="AY243" s="250" t="s">
        <v>139</v>
      </c>
    </row>
    <row r="244" s="13" customFormat="1">
      <c r="A244" s="13"/>
      <c r="B244" s="229"/>
      <c r="C244" s="230"/>
      <c r="D244" s="231" t="s">
        <v>150</v>
      </c>
      <c r="E244" s="232" t="s">
        <v>1</v>
      </c>
      <c r="F244" s="233" t="s">
        <v>243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150</v>
      </c>
      <c r="AU244" s="239" t="s">
        <v>148</v>
      </c>
      <c r="AV244" s="13" t="s">
        <v>81</v>
      </c>
      <c r="AW244" s="13" t="s">
        <v>30</v>
      </c>
      <c r="AX244" s="13" t="s">
        <v>73</v>
      </c>
      <c r="AY244" s="239" t="s">
        <v>139</v>
      </c>
    </row>
    <row r="245" s="14" customFormat="1">
      <c r="A245" s="14"/>
      <c r="B245" s="240"/>
      <c r="C245" s="241"/>
      <c r="D245" s="231" t="s">
        <v>150</v>
      </c>
      <c r="E245" s="242" t="s">
        <v>1</v>
      </c>
      <c r="F245" s="243" t="s">
        <v>244</v>
      </c>
      <c r="G245" s="241"/>
      <c r="H245" s="244">
        <v>-21.109000000000002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150</v>
      </c>
      <c r="AU245" s="250" t="s">
        <v>148</v>
      </c>
      <c r="AV245" s="14" t="s">
        <v>148</v>
      </c>
      <c r="AW245" s="14" t="s">
        <v>30</v>
      </c>
      <c r="AX245" s="14" t="s">
        <v>73</v>
      </c>
      <c r="AY245" s="250" t="s">
        <v>139</v>
      </c>
    </row>
    <row r="246" s="13" customFormat="1">
      <c r="A246" s="13"/>
      <c r="B246" s="229"/>
      <c r="C246" s="230"/>
      <c r="D246" s="231" t="s">
        <v>150</v>
      </c>
      <c r="E246" s="232" t="s">
        <v>1</v>
      </c>
      <c r="F246" s="233" t="s">
        <v>245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150</v>
      </c>
      <c r="AU246" s="239" t="s">
        <v>148</v>
      </c>
      <c r="AV246" s="13" t="s">
        <v>81</v>
      </c>
      <c r="AW246" s="13" t="s">
        <v>30</v>
      </c>
      <c r="AX246" s="13" t="s">
        <v>73</v>
      </c>
      <c r="AY246" s="239" t="s">
        <v>139</v>
      </c>
    </row>
    <row r="247" s="14" customFormat="1">
      <c r="A247" s="14"/>
      <c r="B247" s="240"/>
      <c r="C247" s="241"/>
      <c r="D247" s="231" t="s">
        <v>150</v>
      </c>
      <c r="E247" s="242" t="s">
        <v>1</v>
      </c>
      <c r="F247" s="243" t="s">
        <v>246</v>
      </c>
      <c r="G247" s="241"/>
      <c r="H247" s="244">
        <v>-5.4359999999999999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150</v>
      </c>
      <c r="AU247" s="250" t="s">
        <v>148</v>
      </c>
      <c r="AV247" s="14" t="s">
        <v>148</v>
      </c>
      <c r="AW247" s="14" t="s">
        <v>30</v>
      </c>
      <c r="AX247" s="14" t="s">
        <v>73</v>
      </c>
      <c r="AY247" s="250" t="s">
        <v>139</v>
      </c>
    </row>
    <row r="248" s="15" customFormat="1">
      <c r="A248" s="15"/>
      <c r="B248" s="251"/>
      <c r="C248" s="252"/>
      <c r="D248" s="231" t="s">
        <v>150</v>
      </c>
      <c r="E248" s="253" t="s">
        <v>1</v>
      </c>
      <c r="F248" s="254" t="s">
        <v>164</v>
      </c>
      <c r="G248" s="252"/>
      <c r="H248" s="255">
        <v>175.96000000000001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1" t="s">
        <v>150</v>
      </c>
      <c r="AU248" s="261" t="s">
        <v>148</v>
      </c>
      <c r="AV248" s="15" t="s">
        <v>147</v>
      </c>
      <c r="AW248" s="15" t="s">
        <v>30</v>
      </c>
      <c r="AX248" s="15" t="s">
        <v>81</v>
      </c>
      <c r="AY248" s="261" t="s">
        <v>139</v>
      </c>
    </row>
    <row r="249" s="2" customFormat="1" ht="24.15" customHeight="1">
      <c r="A249" s="38"/>
      <c r="B249" s="39"/>
      <c r="C249" s="215" t="s">
        <v>247</v>
      </c>
      <c r="D249" s="215" t="s">
        <v>143</v>
      </c>
      <c r="E249" s="216" t="s">
        <v>248</v>
      </c>
      <c r="F249" s="217" t="s">
        <v>249</v>
      </c>
      <c r="G249" s="218" t="s">
        <v>160</v>
      </c>
      <c r="H249" s="219">
        <v>16.879999999999999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39</v>
      </c>
      <c r="O249" s="91"/>
      <c r="P249" s="225">
        <f>O249*H249</f>
        <v>0</v>
      </c>
      <c r="Q249" s="225">
        <v>0.0043800000000000002</v>
      </c>
      <c r="R249" s="225">
        <f>Q249*H249</f>
        <v>0.073934399999999997</v>
      </c>
      <c r="S249" s="225">
        <v>0</v>
      </c>
      <c r="T249" s="22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147</v>
      </c>
      <c r="AT249" s="227" t="s">
        <v>143</v>
      </c>
      <c r="AU249" s="227" t="s">
        <v>148</v>
      </c>
      <c r="AY249" s="17" t="s">
        <v>139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148</v>
      </c>
      <c r="BK249" s="228">
        <f>ROUND(I249*H249,2)</f>
        <v>0</v>
      </c>
      <c r="BL249" s="17" t="s">
        <v>147</v>
      </c>
      <c r="BM249" s="227" t="s">
        <v>250</v>
      </c>
    </row>
    <row r="250" s="13" customFormat="1">
      <c r="A250" s="13"/>
      <c r="B250" s="229"/>
      <c r="C250" s="230"/>
      <c r="D250" s="231" t="s">
        <v>150</v>
      </c>
      <c r="E250" s="232" t="s">
        <v>1</v>
      </c>
      <c r="F250" s="233" t="s">
        <v>251</v>
      </c>
      <c r="G250" s="230"/>
      <c r="H250" s="232" t="s">
        <v>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150</v>
      </c>
      <c r="AU250" s="239" t="s">
        <v>148</v>
      </c>
      <c r="AV250" s="13" t="s">
        <v>81</v>
      </c>
      <c r="AW250" s="13" t="s">
        <v>30</v>
      </c>
      <c r="AX250" s="13" t="s">
        <v>73</v>
      </c>
      <c r="AY250" s="239" t="s">
        <v>139</v>
      </c>
    </row>
    <row r="251" s="14" customFormat="1">
      <c r="A251" s="14"/>
      <c r="B251" s="240"/>
      <c r="C251" s="241"/>
      <c r="D251" s="231" t="s">
        <v>150</v>
      </c>
      <c r="E251" s="242" t="s">
        <v>1</v>
      </c>
      <c r="F251" s="243" t="s">
        <v>252</v>
      </c>
      <c r="G251" s="241"/>
      <c r="H251" s="244">
        <v>14.880000000000001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150</v>
      </c>
      <c r="AU251" s="250" t="s">
        <v>148</v>
      </c>
      <c r="AV251" s="14" t="s">
        <v>148</v>
      </c>
      <c r="AW251" s="14" t="s">
        <v>30</v>
      </c>
      <c r="AX251" s="14" t="s">
        <v>73</v>
      </c>
      <c r="AY251" s="250" t="s">
        <v>139</v>
      </c>
    </row>
    <row r="252" s="13" customFormat="1">
      <c r="A252" s="13"/>
      <c r="B252" s="229"/>
      <c r="C252" s="230"/>
      <c r="D252" s="231" t="s">
        <v>150</v>
      </c>
      <c r="E252" s="232" t="s">
        <v>1</v>
      </c>
      <c r="F252" s="233" t="s">
        <v>253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150</v>
      </c>
      <c r="AU252" s="239" t="s">
        <v>148</v>
      </c>
      <c r="AV252" s="13" t="s">
        <v>81</v>
      </c>
      <c r="AW252" s="13" t="s">
        <v>30</v>
      </c>
      <c r="AX252" s="13" t="s">
        <v>73</v>
      </c>
      <c r="AY252" s="239" t="s">
        <v>139</v>
      </c>
    </row>
    <row r="253" s="14" customFormat="1">
      <c r="A253" s="14"/>
      <c r="B253" s="240"/>
      <c r="C253" s="241"/>
      <c r="D253" s="231" t="s">
        <v>150</v>
      </c>
      <c r="E253" s="242" t="s">
        <v>1</v>
      </c>
      <c r="F253" s="243" t="s">
        <v>148</v>
      </c>
      <c r="G253" s="241"/>
      <c r="H253" s="244">
        <v>2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150</v>
      </c>
      <c r="AU253" s="250" t="s">
        <v>148</v>
      </c>
      <c r="AV253" s="14" t="s">
        <v>148</v>
      </c>
      <c r="AW253" s="14" t="s">
        <v>30</v>
      </c>
      <c r="AX253" s="14" t="s">
        <v>73</v>
      </c>
      <c r="AY253" s="250" t="s">
        <v>139</v>
      </c>
    </row>
    <row r="254" s="15" customFormat="1">
      <c r="A254" s="15"/>
      <c r="B254" s="251"/>
      <c r="C254" s="252"/>
      <c r="D254" s="231" t="s">
        <v>150</v>
      </c>
      <c r="E254" s="253" t="s">
        <v>1</v>
      </c>
      <c r="F254" s="254" t="s">
        <v>164</v>
      </c>
      <c r="G254" s="252"/>
      <c r="H254" s="255">
        <v>16.879999999999999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1" t="s">
        <v>150</v>
      </c>
      <c r="AU254" s="261" t="s">
        <v>148</v>
      </c>
      <c r="AV254" s="15" t="s">
        <v>147</v>
      </c>
      <c r="AW254" s="15" t="s">
        <v>30</v>
      </c>
      <c r="AX254" s="15" t="s">
        <v>81</v>
      </c>
      <c r="AY254" s="261" t="s">
        <v>139</v>
      </c>
    </row>
    <row r="255" s="2" customFormat="1" ht="24.15" customHeight="1">
      <c r="A255" s="38"/>
      <c r="B255" s="39"/>
      <c r="C255" s="215" t="s">
        <v>8</v>
      </c>
      <c r="D255" s="215" t="s">
        <v>143</v>
      </c>
      <c r="E255" s="216" t="s">
        <v>254</v>
      </c>
      <c r="F255" s="217" t="s">
        <v>255</v>
      </c>
      <c r="G255" s="218" t="s">
        <v>160</v>
      </c>
      <c r="H255" s="219">
        <v>175.96000000000001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39</v>
      </c>
      <c r="O255" s="91"/>
      <c r="P255" s="225">
        <f>O255*H255</f>
        <v>0</v>
      </c>
      <c r="Q255" s="225">
        <v>0.0040000000000000001</v>
      </c>
      <c r="R255" s="225">
        <f>Q255*H255</f>
        <v>0.70384000000000002</v>
      </c>
      <c r="S255" s="225">
        <v>0</v>
      </c>
      <c r="T255" s="22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147</v>
      </c>
      <c r="AT255" s="227" t="s">
        <v>143</v>
      </c>
      <c r="AU255" s="227" t="s">
        <v>148</v>
      </c>
      <c r="AY255" s="17" t="s">
        <v>139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148</v>
      </c>
      <c r="BK255" s="228">
        <f>ROUND(I255*H255,2)</f>
        <v>0</v>
      </c>
      <c r="BL255" s="17" t="s">
        <v>147</v>
      </c>
      <c r="BM255" s="227" t="s">
        <v>256</v>
      </c>
    </row>
    <row r="256" s="13" customFormat="1">
      <c r="A256" s="13"/>
      <c r="B256" s="229"/>
      <c r="C256" s="230"/>
      <c r="D256" s="231" t="s">
        <v>150</v>
      </c>
      <c r="E256" s="232" t="s">
        <v>1</v>
      </c>
      <c r="F256" s="233" t="s">
        <v>193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150</v>
      </c>
      <c r="AU256" s="239" t="s">
        <v>148</v>
      </c>
      <c r="AV256" s="13" t="s">
        <v>81</v>
      </c>
      <c r="AW256" s="13" t="s">
        <v>30</v>
      </c>
      <c r="AX256" s="13" t="s">
        <v>73</v>
      </c>
      <c r="AY256" s="239" t="s">
        <v>139</v>
      </c>
    </row>
    <row r="257" s="14" customFormat="1">
      <c r="A257" s="14"/>
      <c r="B257" s="240"/>
      <c r="C257" s="241"/>
      <c r="D257" s="231" t="s">
        <v>150</v>
      </c>
      <c r="E257" s="242" t="s">
        <v>1</v>
      </c>
      <c r="F257" s="243" t="s">
        <v>236</v>
      </c>
      <c r="G257" s="241"/>
      <c r="H257" s="244">
        <v>32.018999999999998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150</v>
      </c>
      <c r="AU257" s="250" t="s">
        <v>148</v>
      </c>
      <c r="AV257" s="14" t="s">
        <v>148</v>
      </c>
      <c r="AW257" s="14" t="s">
        <v>30</v>
      </c>
      <c r="AX257" s="14" t="s">
        <v>73</v>
      </c>
      <c r="AY257" s="250" t="s">
        <v>139</v>
      </c>
    </row>
    <row r="258" s="13" customFormat="1">
      <c r="A258" s="13"/>
      <c r="B258" s="229"/>
      <c r="C258" s="230"/>
      <c r="D258" s="231" t="s">
        <v>150</v>
      </c>
      <c r="E258" s="232" t="s">
        <v>1</v>
      </c>
      <c r="F258" s="233" t="s">
        <v>195</v>
      </c>
      <c r="G258" s="230"/>
      <c r="H258" s="232" t="s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150</v>
      </c>
      <c r="AU258" s="239" t="s">
        <v>148</v>
      </c>
      <c r="AV258" s="13" t="s">
        <v>81</v>
      </c>
      <c r="AW258" s="13" t="s">
        <v>30</v>
      </c>
      <c r="AX258" s="13" t="s">
        <v>73</v>
      </c>
      <c r="AY258" s="239" t="s">
        <v>139</v>
      </c>
    </row>
    <row r="259" s="14" customFormat="1">
      <c r="A259" s="14"/>
      <c r="B259" s="240"/>
      <c r="C259" s="241"/>
      <c r="D259" s="231" t="s">
        <v>150</v>
      </c>
      <c r="E259" s="242" t="s">
        <v>1</v>
      </c>
      <c r="F259" s="243" t="s">
        <v>237</v>
      </c>
      <c r="G259" s="241"/>
      <c r="H259" s="244">
        <v>13.177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150</v>
      </c>
      <c r="AU259" s="250" t="s">
        <v>148</v>
      </c>
      <c r="AV259" s="14" t="s">
        <v>148</v>
      </c>
      <c r="AW259" s="14" t="s">
        <v>30</v>
      </c>
      <c r="AX259" s="14" t="s">
        <v>73</v>
      </c>
      <c r="AY259" s="250" t="s">
        <v>139</v>
      </c>
    </row>
    <row r="260" s="13" customFormat="1">
      <c r="A260" s="13"/>
      <c r="B260" s="229"/>
      <c r="C260" s="230"/>
      <c r="D260" s="231" t="s">
        <v>150</v>
      </c>
      <c r="E260" s="232" t="s">
        <v>1</v>
      </c>
      <c r="F260" s="233" t="s">
        <v>197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150</v>
      </c>
      <c r="AU260" s="239" t="s">
        <v>148</v>
      </c>
      <c r="AV260" s="13" t="s">
        <v>81</v>
      </c>
      <c r="AW260" s="13" t="s">
        <v>30</v>
      </c>
      <c r="AX260" s="13" t="s">
        <v>73</v>
      </c>
      <c r="AY260" s="239" t="s">
        <v>139</v>
      </c>
    </row>
    <row r="261" s="14" customFormat="1">
      <c r="A261" s="14"/>
      <c r="B261" s="240"/>
      <c r="C261" s="241"/>
      <c r="D261" s="231" t="s">
        <v>150</v>
      </c>
      <c r="E261" s="242" t="s">
        <v>1</v>
      </c>
      <c r="F261" s="243" t="s">
        <v>238</v>
      </c>
      <c r="G261" s="241"/>
      <c r="H261" s="244">
        <v>12.805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150</v>
      </c>
      <c r="AU261" s="250" t="s">
        <v>148</v>
      </c>
      <c r="AV261" s="14" t="s">
        <v>148</v>
      </c>
      <c r="AW261" s="14" t="s">
        <v>30</v>
      </c>
      <c r="AX261" s="14" t="s">
        <v>73</v>
      </c>
      <c r="AY261" s="250" t="s">
        <v>139</v>
      </c>
    </row>
    <row r="262" s="13" customFormat="1">
      <c r="A262" s="13"/>
      <c r="B262" s="229"/>
      <c r="C262" s="230"/>
      <c r="D262" s="231" t="s">
        <v>150</v>
      </c>
      <c r="E262" s="232" t="s">
        <v>1</v>
      </c>
      <c r="F262" s="233" t="s">
        <v>168</v>
      </c>
      <c r="G262" s="230"/>
      <c r="H262" s="232" t="s">
        <v>1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150</v>
      </c>
      <c r="AU262" s="239" t="s">
        <v>148</v>
      </c>
      <c r="AV262" s="13" t="s">
        <v>81</v>
      </c>
      <c r="AW262" s="13" t="s">
        <v>30</v>
      </c>
      <c r="AX262" s="13" t="s">
        <v>73</v>
      </c>
      <c r="AY262" s="239" t="s">
        <v>139</v>
      </c>
    </row>
    <row r="263" s="14" customFormat="1">
      <c r="A263" s="14"/>
      <c r="B263" s="240"/>
      <c r="C263" s="241"/>
      <c r="D263" s="231" t="s">
        <v>150</v>
      </c>
      <c r="E263" s="242" t="s">
        <v>1</v>
      </c>
      <c r="F263" s="243" t="s">
        <v>239</v>
      </c>
      <c r="G263" s="241"/>
      <c r="H263" s="244">
        <v>32.369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150</v>
      </c>
      <c r="AU263" s="250" t="s">
        <v>148</v>
      </c>
      <c r="AV263" s="14" t="s">
        <v>148</v>
      </c>
      <c r="AW263" s="14" t="s">
        <v>30</v>
      </c>
      <c r="AX263" s="14" t="s">
        <v>73</v>
      </c>
      <c r="AY263" s="250" t="s">
        <v>139</v>
      </c>
    </row>
    <row r="264" s="13" customFormat="1">
      <c r="A264" s="13"/>
      <c r="B264" s="229"/>
      <c r="C264" s="230"/>
      <c r="D264" s="231" t="s">
        <v>150</v>
      </c>
      <c r="E264" s="232" t="s">
        <v>1</v>
      </c>
      <c r="F264" s="233" t="s">
        <v>240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150</v>
      </c>
      <c r="AU264" s="239" t="s">
        <v>148</v>
      </c>
      <c r="AV264" s="13" t="s">
        <v>81</v>
      </c>
      <c r="AW264" s="13" t="s">
        <v>30</v>
      </c>
      <c r="AX264" s="13" t="s">
        <v>73</v>
      </c>
      <c r="AY264" s="239" t="s">
        <v>139</v>
      </c>
    </row>
    <row r="265" s="14" customFormat="1">
      <c r="A265" s="14"/>
      <c r="B265" s="240"/>
      <c r="C265" s="241"/>
      <c r="D265" s="231" t="s">
        <v>150</v>
      </c>
      <c r="E265" s="242" t="s">
        <v>1</v>
      </c>
      <c r="F265" s="243" t="s">
        <v>241</v>
      </c>
      <c r="G265" s="241"/>
      <c r="H265" s="244">
        <v>59.670999999999999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150</v>
      </c>
      <c r="AU265" s="250" t="s">
        <v>148</v>
      </c>
      <c r="AV265" s="14" t="s">
        <v>148</v>
      </c>
      <c r="AW265" s="14" t="s">
        <v>30</v>
      </c>
      <c r="AX265" s="14" t="s">
        <v>73</v>
      </c>
      <c r="AY265" s="250" t="s">
        <v>139</v>
      </c>
    </row>
    <row r="266" s="13" customFormat="1">
      <c r="A266" s="13"/>
      <c r="B266" s="229"/>
      <c r="C266" s="230"/>
      <c r="D266" s="231" t="s">
        <v>150</v>
      </c>
      <c r="E266" s="232" t="s">
        <v>1</v>
      </c>
      <c r="F266" s="233" t="s">
        <v>202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150</v>
      </c>
      <c r="AU266" s="239" t="s">
        <v>148</v>
      </c>
      <c r="AV266" s="13" t="s">
        <v>81</v>
      </c>
      <c r="AW266" s="13" t="s">
        <v>30</v>
      </c>
      <c r="AX266" s="13" t="s">
        <v>73</v>
      </c>
      <c r="AY266" s="239" t="s">
        <v>139</v>
      </c>
    </row>
    <row r="267" s="14" customFormat="1">
      <c r="A267" s="14"/>
      <c r="B267" s="240"/>
      <c r="C267" s="241"/>
      <c r="D267" s="231" t="s">
        <v>150</v>
      </c>
      <c r="E267" s="242" t="s">
        <v>1</v>
      </c>
      <c r="F267" s="243" t="s">
        <v>242</v>
      </c>
      <c r="G267" s="241"/>
      <c r="H267" s="244">
        <v>52.463999999999999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150</v>
      </c>
      <c r="AU267" s="250" t="s">
        <v>148</v>
      </c>
      <c r="AV267" s="14" t="s">
        <v>148</v>
      </c>
      <c r="AW267" s="14" t="s">
        <v>30</v>
      </c>
      <c r="AX267" s="14" t="s">
        <v>73</v>
      </c>
      <c r="AY267" s="250" t="s">
        <v>139</v>
      </c>
    </row>
    <row r="268" s="13" customFormat="1">
      <c r="A268" s="13"/>
      <c r="B268" s="229"/>
      <c r="C268" s="230"/>
      <c r="D268" s="231" t="s">
        <v>150</v>
      </c>
      <c r="E268" s="232" t="s">
        <v>1</v>
      </c>
      <c r="F268" s="233" t="s">
        <v>243</v>
      </c>
      <c r="G268" s="230"/>
      <c r="H268" s="232" t="s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150</v>
      </c>
      <c r="AU268" s="239" t="s">
        <v>148</v>
      </c>
      <c r="AV268" s="13" t="s">
        <v>81</v>
      </c>
      <c r="AW268" s="13" t="s">
        <v>30</v>
      </c>
      <c r="AX268" s="13" t="s">
        <v>73</v>
      </c>
      <c r="AY268" s="239" t="s">
        <v>139</v>
      </c>
    </row>
    <row r="269" s="14" customFormat="1">
      <c r="A269" s="14"/>
      <c r="B269" s="240"/>
      <c r="C269" s="241"/>
      <c r="D269" s="231" t="s">
        <v>150</v>
      </c>
      <c r="E269" s="242" t="s">
        <v>1</v>
      </c>
      <c r="F269" s="243" t="s">
        <v>244</v>
      </c>
      <c r="G269" s="241"/>
      <c r="H269" s="244">
        <v>-21.109000000000002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150</v>
      </c>
      <c r="AU269" s="250" t="s">
        <v>148</v>
      </c>
      <c r="AV269" s="14" t="s">
        <v>148</v>
      </c>
      <c r="AW269" s="14" t="s">
        <v>30</v>
      </c>
      <c r="AX269" s="14" t="s">
        <v>73</v>
      </c>
      <c r="AY269" s="250" t="s">
        <v>139</v>
      </c>
    </row>
    <row r="270" s="13" customFormat="1">
      <c r="A270" s="13"/>
      <c r="B270" s="229"/>
      <c r="C270" s="230"/>
      <c r="D270" s="231" t="s">
        <v>150</v>
      </c>
      <c r="E270" s="232" t="s">
        <v>1</v>
      </c>
      <c r="F270" s="233" t="s">
        <v>245</v>
      </c>
      <c r="G270" s="230"/>
      <c r="H270" s="232" t="s">
        <v>1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150</v>
      </c>
      <c r="AU270" s="239" t="s">
        <v>148</v>
      </c>
      <c r="AV270" s="13" t="s">
        <v>81</v>
      </c>
      <c r="AW270" s="13" t="s">
        <v>30</v>
      </c>
      <c r="AX270" s="13" t="s">
        <v>73</v>
      </c>
      <c r="AY270" s="239" t="s">
        <v>139</v>
      </c>
    </row>
    <row r="271" s="14" customFormat="1">
      <c r="A271" s="14"/>
      <c r="B271" s="240"/>
      <c r="C271" s="241"/>
      <c r="D271" s="231" t="s">
        <v>150</v>
      </c>
      <c r="E271" s="242" t="s">
        <v>1</v>
      </c>
      <c r="F271" s="243" t="s">
        <v>246</v>
      </c>
      <c r="G271" s="241"/>
      <c r="H271" s="244">
        <v>-5.4359999999999999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150</v>
      </c>
      <c r="AU271" s="250" t="s">
        <v>148</v>
      </c>
      <c r="AV271" s="14" t="s">
        <v>148</v>
      </c>
      <c r="AW271" s="14" t="s">
        <v>30</v>
      </c>
      <c r="AX271" s="14" t="s">
        <v>73</v>
      </c>
      <c r="AY271" s="250" t="s">
        <v>139</v>
      </c>
    </row>
    <row r="272" s="15" customFormat="1">
      <c r="A272" s="15"/>
      <c r="B272" s="251"/>
      <c r="C272" s="252"/>
      <c r="D272" s="231" t="s">
        <v>150</v>
      </c>
      <c r="E272" s="253" t="s">
        <v>1</v>
      </c>
      <c r="F272" s="254" t="s">
        <v>164</v>
      </c>
      <c r="G272" s="252"/>
      <c r="H272" s="255">
        <v>175.96000000000001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1" t="s">
        <v>150</v>
      </c>
      <c r="AU272" s="261" t="s">
        <v>148</v>
      </c>
      <c r="AV272" s="15" t="s">
        <v>147</v>
      </c>
      <c r="AW272" s="15" t="s">
        <v>30</v>
      </c>
      <c r="AX272" s="15" t="s">
        <v>81</v>
      </c>
      <c r="AY272" s="261" t="s">
        <v>139</v>
      </c>
    </row>
    <row r="273" s="2" customFormat="1" ht="24.15" customHeight="1">
      <c r="A273" s="38"/>
      <c r="B273" s="39"/>
      <c r="C273" s="215" t="s">
        <v>257</v>
      </c>
      <c r="D273" s="215" t="s">
        <v>143</v>
      </c>
      <c r="E273" s="216" t="s">
        <v>258</v>
      </c>
      <c r="F273" s="217" t="s">
        <v>259</v>
      </c>
      <c r="G273" s="218" t="s">
        <v>160</v>
      </c>
      <c r="H273" s="219">
        <v>15.074999999999999</v>
      </c>
      <c r="I273" s="220"/>
      <c r="J273" s="221">
        <f>ROUND(I273*H273,2)</f>
        <v>0</v>
      </c>
      <c r="K273" s="222"/>
      <c r="L273" s="44"/>
      <c r="M273" s="223" t="s">
        <v>1</v>
      </c>
      <c r="N273" s="224" t="s">
        <v>39</v>
      </c>
      <c r="O273" s="91"/>
      <c r="P273" s="225">
        <f>O273*H273</f>
        <v>0</v>
      </c>
      <c r="Q273" s="225">
        <v>0.0373</v>
      </c>
      <c r="R273" s="225">
        <f>Q273*H273</f>
        <v>0.56229750000000001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147</v>
      </c>
      <c r="AT273" s="227" t="s">
        <v>143</v>
      </c>
      <c r="AU273" s="227" t="s">
        <v>148</v>
      </c>
      <c r="AY273" s="17" t="s">
        <v>139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148</v>
      </c>
      <c r="BK273" s="228">
        <f>ROUND(I273*H273,2)</f>
        <v>0</v>
      </c>
      <c r="BL273" s="17" t="s">
        <v>147</v>
      </c>
      <c r="BM273" s="227" t="s">
        <v>260</v>
      </c>
    </row>
    <row r="274" s="13" customFormat="1">
      <c r="A274" s="13"/>
      <c r="B274" s="229"/>
      <c r="C274" s="230"/>
      <c r="D274" s="231" t="s">
        <v>150</v>
      </c>
      <c r="E274" s="232" t="s">
        <v>1</v>
      </c>
      <c r="F274" s="233" t="s">
        <v>261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150</v>
      </c>
      <c r="AU274" s="239" t="s">
        <v>148</v>
      </c>
      <c r="AV274" s="13" t="s">
        <v>81</v>
      </c>
      <c r="AW274" s="13" t="s">
        <v>30</v>
      </c>
      <c r="AX274" s="13" t="s">
        <v>73</v>
      </c>
      <c r="AY274" s="239" t="s">
        <v>139</v>
      </c>
    </row>
    <row r="275" s="14" customFormat="1">
      <c r="A275" s="14"/>
      <c r="B275" s="240"/>
      <c r="C275" s="241"/>
      <c r="D275" s="231" t="s">
        <v>150</v>
      </c>
      <c r="E275" s="242" t="s">
        <v>1</v>
      </c>
      <c r="F275" s="243" t="s">
        <v>262</v>
      </c>
      <c r="G275" s="241"/>
      <c r="H275" s="244">
        <v>2.1749999999999998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150</v>
      </c>
      <c r="AU275" s="250" t="s">
        <v>148</v>
      </c>
      <c r="AV275" s="14" t="s">
        <v>148</v>
      </c>
      <c r="AW275" s="14" t="s">
        <v>30</v>
      </c>
      <c r="AX275" s="14" t="s">
        <v>73</v>
      </c>
      <c r="AY275" s="250" t="s">
        <v>139</v>
      </c>
    </row>
    <row r="276" s="13" customFormat="1">
      <c r="A276" s="13"/>
      <c r="B276" s="229"/>
      <c r="C276" s="230"/>
      <c r="D276" s="231" t="s">
        <v>150</v>
      </c>
      <c r="E276" s="232" t="s">
        <v>1</v>
      </c>
      <c r="F276" s="233" t="s">
        <v>263</v>
      </c>
      <c r="G276" s="230"/>
      <c r="H276" s="232" t="s">
        <v>1</v>
      </c>
      <c r="I276" s="234"/>
      <c r="J276" s="230"/>
      <c r="K276" s="230"/>
      <c r="L276" s="235"/>
      <c r="M276" s="236"/>
      <c r="N276" s="237"/>
      <c r="O276" s="237"/>
      <c r="P276" s="237"/>
      <c r="Q276" s="237"/>
      <c r="R276" s="237"/>
      <c r="S276" s="237"/>
      <c r="T276" s="23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9" t="s">
        <v>150</v>
      </c>
      <c r="AU276" s="239" t="s">
        <v>148</v>
      </c>
      <c r="AV276" s="13" t="s">
        <v>81</v>
      </c>
      <c r="AW276" s="13" t="s">
        <v>30</v>
      </c>
      <c r="AX276" s="13" t="s">
        <v>73</v>
      </c>
      <c r="AY276" s="239" t="s">
        <v>139</v>
      </c>
    </row>
    <row r="277" s="14" customFormat="1">
      <c r="A277" s="14"/>
      <c r="B277" s="240"/>
      <c r="C277" s="241"/>
      <c r="D277" s="231" t="s">
        <v>150</v>
      </c>
      <c r="E277" s="242" t="s">
        <v>1</v>
      </c>
      <c r="F277" s="243" t="s">
        <v>264</v>
      </c>
      <c r="G277" s="241"/>
      <c r="H277" s="244">
        <v>3.4500000000000002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0" t="s">
        <v>150</v>
      </c>
      <c r="AU277" s="250" t="s">
        <v>148</v>
      </c>
      <c r="AV277" s="14" t="s">
        <v>148</v>
      </c>
      <c r="AW277" s="14" t="s">
        <v>30</v>
      </c>
      <c r="AX277" s="14" t="s">
        <v>73</v>
      </c>
      <c r="AY277" s="250" t="s">
        <v>139</v>
      </c>
    </row>
    <row r="278" s="13" customFormat="1">
      <c r="A278" s="13"/>
      <c r="B278" s="229"/>
      <c r="C278" s="230"/>
      <c r="D278" s="231" t="s">
        <v>150</v>
      </c>
      <c r="E278" s="232" t="s">
        <v>1</v>
      </c>
      <c r="F278" s="233" t="s">
        <v>265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150</v>
      </c>
      <c r="AU278" s="239" t="s">
        <v>148</v>
      </c>
      <c r="AV278" s="13" t="s">
        <v>81</v>
      </c>
      <c r="AW278" s="13" t="s">
        <v>30</v>
      </c>
      <c r="AX278" s="13" t="s">
        <v>73</v>
      </c>
      <c r="AY278" s="239" t="s">
        <v>139</v>
      </c>
    </row>
    <row r="279" s="14" customFormat="1">
      <c r="A279" s="14"/>
      <c r="B279" s="240"/>
      <c r="C279" s="241"/>
      <c r="D279" s="231" t="s">
        <v>150</v>
      </c>
      <c r="E279" s="242" t="s">
        <v>1</v>
      </c>
      <c r="F279" s="243" t="s">
        <v>266</v>
      </c>
      <c r="G279" s="241"/>
      <c r="H279" s="244">
        <v>8.4000000000000004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150</v>
      </c>
      <c r="AU279" s="250" t="s">
        <v>148</v>
      </c>
      <c r="AV279" s="14" t="s">
        <v>148</v>
      </c>
      <c r="AW279" s="14" t="s">
        <v>30</v>
      </c>
      <c r="AX279" s="14" t="s">
        <v>73</v>
      </c>
      <c r="AY279" s="250" t="s">
        <v>139</v>
      </c>
    </row>
    <row r="280" s="13" customFormat="1">
      <c r="A280" s="13"/>
      <c r="B280" s="229"/>
      <c r="C280" s="230"/>
      <c r="D280" s="231" t="s">
        <v>150</v>
      </c>
      <c r="E280" s="232" t="s">
        <v>1</v>
      </c>
      <c r="F280" s="233" t="s">
        <v>188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150</v>
      </c>
      <c r="AU280" s="239" t="s">
        <v>148</v>
      </c>
      <c r="AV280" s="13" t="s">
        <v>81</v>
      </c>
      <c r="AW280" s="13" t="s">
        <v>30</v>
      </c>
      <c r="AX280" s="13" t="s">
        <v>73</v>
      </c>
      <c r="AY280" s="239" t="s">
        <v>139</v>
      </c>
    </row>
    <row r="281" s="14" customFormat="1">
      <c r="A281" s="14"/>
      <c r="B281" s="240"/>
      <c r="C281" s="241"/>
      <c r="D281" s="231" t="s">
        <v>150</v>
      </c>
      <c r="E281" s="242" t="s">
        <v>1</v>
      </c>
      <c r="F281" s="243" t="s">
        <v>267</v>
      </c>
      <c r="G281" s="241"/>
      <c r="H281" s="244">
        <v>1.05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150</v>
      </c>
      <c r="AU281" s="250" t="s">
        <v>148</v>
      </c>
      <c r="AV281" s="14" t="s">
        <v>148</v>
      </c>
      <c r="AW281" s="14" t="s">
        <v>30</v>
      </c>
      <c r="AX281" s="14" t="s">
        <v>73</v>
      </c>
      <c r="AY281" s="250" t="s">
        <v>139</v>
      </c>
    </row>
    <row r="282" s="15" customFormat="1">
      <c r="A282" s="15"/>
      <c r="B282" s="251"/>
      <c r="C282" s="252"/>
      <c r="D282" s="231" t="s">
        <v>150</v>
      </c>
      <c r="E282" s="253" t="s">
        <v>1</v>
      </c>
      <c r="F282" s="254" t="s">
        <v>164</v>
      </c>
      <c r="G282" s="252"/>
      <c r="H282" s="255">
        <v>15.074999999999999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1" t="s">
        <v>150</v>
      </c>
      <c r="AU282" s="261" t="s">
        <v>148</v>
      </c>
      <c r="AV282" s="15" t="s">
        <v>147</v>
      </c>
      <c r="AW282" s="15" t="s">
        <v>30</v>
      </c>
      <c r="AX282" s="15" t="s">
        <v>81</v>
      </c>
      <c r="AY282" s="261" t="s">
        <v>139</v>
      </c>
    </row>
    <row r="283" s="2" customFormat="1" ht="24.15" customHeight="1">
      <c r="A283" s="38"/>
      <c r="B283" s="39"/>
      <c r="C283" s="215" t="s">
        <v>268</v>
      </c>
      <c r="D283" s="215" t="s">
        <v>143</v>
      </c>
      <c r="E283" s="216" t="s">
        <v>269</v>
      </c>
      <c r="F283" s="217" t="s">
        <v>270</v>
      </c>
      <c r="G283" s="218" t="s">
        <v>146</v>
      </c>
      <c r="H283" s="219">
        <v>30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39</v>
      </c>
      <c r="O283" s="91"/>
      <c r="P283" s="225">
        <f>O283*H283</f>
        <v>0</v>
      </c>
      <c r="Q283" s="225">
        <v>0.0033999999999999998</v>
      </c>
      <c r="R283" s="225">
        <f>Q283*H283</f>
        <v>0.10199999999999999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147</v>
      </c>
      <c r="AT283" s="227" t="s">
        <v>143</v>
      </c>
      <c r="AU283" s="227" t="s">
        <v>148</v>
      </c>
      <c r="AY283" s="17" t="s">
        <v>139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148</v>
      </c>
      <c r="BK283" s="228">
        <f>ROUND(I283*H283,2)</f>
        <v>0</v>
      </c>
      <c r="BL283" s="17" t="s">
        <v>147</v>
      </c>
      <c r="BM283" s="227" t="s">
        <v>271</v>
      </c>
    </row>
    <row r="284" s="13" customFormat="1">
      <c r="A284" s="13"/>
      <c r="B284" s="229"/>
      <c r="C284" s="230"/>
      <c r="D284" s="231" t="s">
        <v>150</v>
      </c>
      <c r="E284" s="232" t="s">
        <v>1</v>
      </c>
      <c r="F284" s="233" t="s">
        <v>272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150</v>
      </c>
      <c r="AU284" s="239" t="s">
        <v>148</v>
      </c>
      <c r="AV284" s="13" t="s">
        <v>81</v>
      </c>
      <c r="AW284" s="13" t="s">
        <v>30</v>
      </c>
      <c r="AX284" s="13" t="s">
        <v>73</v>
      </c>
      <c r="AY284" s="239" t="s">
        <v>139</v>
      </c>
    </row>
    <row r="285" s="14" customFormat="1">
      <c r="A285" s="14"/>
      <c r="B285" s="240"/>
      <c r="C285" s="241"/>
      <c r="D285" s="231" t="s">
        <v>150</v>
      </c>
      <c r="E285" s="242" t="s">
        <v>1</v>
      </c>
      <c r="F285" s="243" t="s">
        <v>273</v>
      </c>
      <c r="G285" s="241"/>
      <c r="H285" s="244">
        <v>30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150</v>
      </c>
      <c r="AU285" s="250" t="s">
        <v>148</v>
      </c>
      <c r="AV285" s="14" t="s">
        <v>148</v>
      </c>
      <c r="AW285" s="14" t="s">
        <v>30</v>
      </c>
      <c r="AX285" s="14" t="s">
        <v>81</v>
      </c>
      <c r="AY285" s="250" t="s">
        <v>139</v>
      </c>
    </row>
    <row r="286" s="2" customFormat="1" ht="24.15" customHeight="1">
      <c r="A286" s="38"/>
      <c r="B286" s="39"/>
      <c r="C286" s="215" t="s">
        <v>274</v>
      </c>
      <c r="D286" s="215" t="s">
        <v>143</v>
      </c>
      <c r="E286" s="216" t="s">
        <v>275</v>
      </c>
      <c r="F286" s="217" t="s">
        <v>276</v>
      </c>
      <c r="G286" s="218" t="s">
        <v>160</v>
      </c>
      <c r="H286" s="219">
        <v>50.289000000000001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39</v>
      </c>
      <c r="O286" s="91"/>
      <c r="P286" s="225">
        <f>O286*H286</f>
        <v>0</v>
      </c>
      <c r="Q286" s="225">
        <v>0.015400000000000001</v>
      </c>
      <c r="R286" s="225">
        <f>Q286*H286</f>
        <v>0.7744506000000001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147</v>
      </c>
      <c r="AT286" s="227" t="s">
        <v>143</v>
      </c>
      <c r="AU286" s="227" t="s">
        <v>148</v>
      </c>
      <c r="AY286" s="17" t="s">
        <v>139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148</v>
      </c>
      <c r="BK286" s="228">
        <f>ROUND(I286*H286,2)</f>
        <v>0</v>
      </c>
      <c r="BL286" s="17" t="s">
        <v>147</v>
      </c>
      <c r="BM286" s="227" t="s">
        <v>277</v>
      </c>
    </row>
    <row r="287" s="13" customFormat="1">
      <c r="A287" s="13"/>
      <c r="B287" s="229"/>
      <c r="C287" s="230"/>
      <c r="D287" s="231" t="s">
        <v>150</v>
      </c>
      <c r="E287" s="232" t="s">
        <v>1</v>
      </c>
      <c r="F287" s="233" t="s">
        <v>218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150</v>
      </c>
      <c r="AU287" s="239" t="s">
        <v>148</v>
      </c>
      <c r="AV287" s="13" t="s">
        <v>81</v>
      </c>
      <c r="AW287" s="13" t="s">
        <v>30</v>
      </c>
      <c r="AX287" s="13" t="s">
        <v>73</v>
      </c>
      <c r="AY287" s="239" t="s">
        <v>139</v>
      </c>
    </row>
    <row r="288" s="14" customFormat="1">
      <c r="A288" s="14"/>
      <c r="B288" s="240"/>
      <c r="C288" s="241"/>
      <c r="D288" s="231" t="s">
        <v>150</v>
      </c>
      <c r="E288" s="242" t="s">
        <v>1</v>
      </c>
      <c r="F288" s="243" t="s">
        <v>219</v>
      </c>
      <c r="G288" s="241"/>
      <c r="H288" s="244">
        <v>21.109000000000002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150</v>
      </c>
      <c r="AU288" s="250" t="s">
        <v>148</v>
      </c>
      <c r="AV288" s="14" t="s">
        <v>148</v>
      </c>
      <c r="AW288" s="14" t="s">
        <v>30</v>
      </c>
      <c r="AX288" s="14" t="s">
        <v>73</v>
      </c>
      <c r="AY288" s="250" t="s">
        <v>139</v>
      </c>
    </row>
    <row r="289" s="13" customFormat="1">
      <c r="A289" s="13"/>
      <c r="B289" s="229"/>
      <c r="C289" s="230"/>
      <c r="D289" s="231" t="s">
        <v>150</v>
      </c>
      <c r="E289" s="232" t="s">
        <v>1</v>
      </c>
      <c r="F289" s="233" t="s">
        <v>220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150</v>
      </c>
      <c r="AU289" s="239" t="s">
        <v>148</v>
      </c>
      <c r="AV289" s="13" t="s">
        <v>81</v>
      </c>
      <c r="AW289" s="13" t="s">
        <v>30</v>
      </c>
      <c r="AX289" s="13" t="s">
        <v>73</v>
      </c>
      <c r="AY289" s="239" t="s">
        <v>139</v>
      </c>
    </row>
    <row r="290" s="14" customFormat="1">
      <c r="A290" s="14"/>
      <c r="B290" s="240"/>
      <c r="C290" s="241"/>
      <c r="D290" s="231" t="s">
        <v>150</v>
      </c>
      <c r="E290" s="242" t="s">
        <v>1</v>
      </c>
      <c r="F290" s="243" t="s">
        <v>221</v>
      </c>
      <c r="G290" s="241"/>
      <c r="H290" s="244">
        <v>5.4359999999999999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150</v>
      </c>
      <c r="AU290" s="250" t="s">
        <v>148</v>
      </c>
      <c r="AV290" s="14" t="s">
        <v>148</v>
      </c>
      <c r="AW290" s="14" t="s">
        <v>30</v>
      </c>
      <c r="AX290" s="14" t="s">
        <v>73</v>
      </c>
      <c r="AY290" s="250" t="s">
        <v>139</v>
      </c>
    </row>
    <row r="291" s="13" customFormat="1">
      <c r="A291" s="13"/>
      <c r="B291" s="229"/>
      <c r="C291" s="230"/>
      <c r="D291" s="231" t="s">
        <v>150</v>
      </c>
      <c r="E291" s="232" t="s">
        <v>1</v>
      </c>
      <c r="F291" s="233" t="s">
        <v>222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150</v>
      </c>
      <c r="AU291" s="239" t="s">
        <v>148</v>
      </c>
      <c r="AV291" s="13" t="s">
        <v>81</v>
      </c>
      <c r="AW291" s="13" t="s">
        <v>30</v>
      </c>
      <c r="AX291" s="13" t="s">
        <v>73</v>
      </c>
      <c r="AY291" s="239" t="s">
        <v>139</v>
      </c>
    </row>
    <row r="292" s="14" customFormat="1">
      <c r="A292" s="14"/>
      <c r="B292" s="240"/>
      <c r="C292" s="241"/>
      <c r="D292" s="231" t="s">
        <v>150</v>
      </c>
      <c r="E292" s="242" t="s">
        <v>1</v>
      </c>
      <c r="F292" s="243" t="s">
        <v>223</v>
      </c>
      <c r="G292" s="241"/>
      <c r="H292" s="244">
        <v>10.384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150</v>
      </c>
      <c r="AU292" s="250" t="s">
        <v>148</v>
      </c>
      <c r="AV292" s="14" t="s">
        <v>148</v>
      </c>
      <c r="AW292" s="14" t="s">
        <v>30</v>
      </c>
      <c r="AX292" s="14" t="s">
        <v>73</v>
      </c>
      <c r="AY292" s="250" t="s">
        <v>139</v>
      </c>
    </row>
    <row r="293" s="13" customFormat="1">
      <c r="A293" s="13"/>
      <c r="B293" s="229"/>
      <c r="C293" s="230"/>
      <c r="D293" s="231" t="s">
        <v>150</v>
      </c>
      <c r="E293" s="232" t="s">
        <v>1</v>
      </c>
      <c r="F293" s="233" t="s">
        <v>224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150</v>
      </c>
      <c r="AU293" s="239" t="s">
        <v>148</v>
      </c>
      <c r="AV293" s="13" t="s">
        <v>81</v>
      </c>
      <c r="AW293" s="13" t="s">
        <v>30</v>
      </c>
      <c r="AX293" s="13" t="s">
        <v>73</v>
      </c>
      <c r="AY293" s="239" t="s">
        <v>139</v>
      </c>
    </row>
    <row r="294" s="14" customFormat="1">
      <c r="A294" s="14"/>
      <c r="B294" s="240"/>
      <c r="C294" s="241"/>
      <c r="D294" s="231" t="s">
        <v>150</v>
      </c>
      <c r="E294" s="242" t="s">
        <v>1</v>
      </c>
      <c r="F294" s="243" t="s">
        <v>225</v>
      </c>
      <c r="G294" s="241"/>
      <c r="H294" s="244">
        <v>4.7249999999999996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150</v>
      </c>
      <c r="AU294" s="250" t="s">
        <v>148</v>
      </c>
      <c r="AV294" s="14" t="s">
        <v>148</v>
      </c>
      <c r="AW294" s="14" t="s">
        <v>30</v>
      </c>
      <c r="AX294" s="14" t="s">
        <v>73</v>
      </c>
      <c r="AY294" s="250" t="s">
        <v>139</v>
      </c>
    </row>
    <row r="295" s="13" customFormat="1">
      <c r="A295" s="13"/>
      <c r="B295" s="229"/>
      <c r="C295" s="230"/>
      <c r="D295" s="231" t="s">
        <v>150</v>
      </c>
      <c r="E295" s="232" t="s">
        <v>1</v>
      </c>
      <c r="F295" s="233" t="s">
        <v>226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150</v>
      </c>
      <c r="AU295" s="239" t="s">
        <v>148</v>
      </c>
      <c r="AV295" s="13" t="s">
        <v>81</v>
      </c>
      <c r="AW295" s="13" t="s">
        <v>30</v>
      </c>
      <c r="AX295" s="13" t="s">
        <v>73</v>
      </c>
      <c r="AY295" s="239" t="s">
        <v>139</v>
      </c>
    </row>
    <row r="296" s="14" customFormat="1">
      <c r="A296" s="14"/>
      <c r="B296" s="240"/>
      <c r="C296" s="241"/>
      <c r="D296" s="231" t="s">
        <v>150</v>
      </c>
      <c r="E296" s="242" t="s">
        <v>1</v>
      </c>
      <c r="F296" s="243" t="s">
        <v>227</v>
      </c>
      <c r="G296" s="241"/>
      <c r="H296" s="244">
        <v>1.2649999999999999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150</v>
      </c>
      <c r="AU296" s="250" t="s">
        <v>148</v>
      </c>
      <c r="AV296" s="14" t="s">
        <v>148</v>
      </c>
      <c r="AW296" s="14" t="s">
        <v>30</v>
      </c>
      <c r="AX296" s="14" t="s">
        <v>73</v>
      </c>
      <c r="AY296" s="250" t="s">
        <v>139</v>
      </c>
    </row>
    <row r="297" s="13" customFormat="1">
      <c r="A297" s="13"/>
      <c r="B297" s="229"/>
      <c r="C297" s="230"/>
      <c r="D297" s="231" t="s">
        <v>150</v>
      </c>
      <c r="E297" s="232" t="s">
        <v>1</v>
      </c>
      <c r="F297" s="233" t="s">
        <v>228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150</v>
      </c>
      <c r="AU297" s="239" t="s">
        <v>148</v>
      </c>
      <c r="AV297" s="13" t="s">
        <v>81</v>
      </c>
      <c r="AW297" s="13" t="s">
        <v>30</v>
      </c>
      <c r="AX297" s="13" t="s">
        <v>73</v>
      </c>
      <c r="AY297" s="239" t="s">
        <v>139</v>
      </c>
    </row>
    <row r="298" s="14" customFormat="1">
      <c r="A298" s="14"/>
      <c r="B298" s="240"/>
      <c r="C298" s="241"/>
      <c r="D298" s="231" t="s">
        <v>150</v>
      </c>
      <c r="E298" s="242" t="s">
        <v>1</v>
      </c>
      <c r="F298" s="243" t="s">
        <v>229</v>
      </c>
      <c r="G298" s="241"/>
      <c r="H298" s="244">
        <v>4.4000000000000004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150</v>
      </c>
      <c r="AU298" s="250" t="s">
        <v>148</v>
      </c>
      <c r="AV298" s="14" t="s">
        <v>148</v>
      </c>
      <c r="AW298" s="14" t="s">
        <v>30</v>
      </c>
      <c r="AX298" s="14" t="s">
        <v>73</v>
      </c>
      <c r="AY298" s="250" t="s">
        <v>139</v>
      </c>
    </row>
    <row r="299" s="13" customFormat="1">
      <c r="A299" s="13"/>
      <c r="B299" s="229"/>
      <c r="C299" s="230"/>
      <c r="D299" s="231" t="s">
        <v>150</v>
      </c>
      <c r="E299" s="232" t="s">
        <v>1</v>
      </c>
      <c r="F299" s="233" t="s">
        <v>230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150</v>
      </c>
      <c r="AU299" s="239" t="s">
        <v>148</v>
      </c>
      <c r="AV299" s="13" t="s">
        <v>81</v>
      </c>
      <c r="AW299" s="13" t="s">
        <v>30</v>
      </c>
      <c r="AX299" s="13" t="s">
        <v>73</v>
      </c>
      <c r="AY299" s="239" t="s">
        <v>139</v>
      </c>
    </row>
    <row r="300" s="14" customFormat="1">
      <c r="A300" s="14"/>
      <c r="B300" s="240"/>
      <c r="C300" s="241"/>
      <c r="D300" s="231" t="s">
        <v>150</v>
      </c>
      <c r="E300" s="242" t="s">
        <v>1</v>
      </c>
      <c r="F300" s="243" t="s">
        <v>231</v>
      </c>
      <c r="G300" s="241"/>
      <c r="H300" s="244">
        <v>2.9700000000000002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150</v>
      </c>
      <c r="AU300" s="250" t="s">
        <v>148</v>
      </c>
      <c r="AV300" s="14" t="s">
        <v>148</v>
      </c>
      <c r="AW300" s="14" t="s">
        <v>30</v>
      </c>
      <c r="AX300" s="14" t="s">
        <v>73</v>
      </c>
      <c r="AY300" s="250" t="s">
        <v>139</v>
      </c>
    </row>
    <row r="301" s="15" customFormat="1">
      <c r="A301" s="15"/>
      <c r="B301" s="251"/>
      <c r="C301" s="252"/>
      <c r="D301" s="231" t="s">
        <v>150</v>
      </c>
      <c r="E301" s="253" t="s">
        <v>1</v>
      </c>
      <c r="F301" s="254" t="s">
        <v>164</v>
      </c>
      <c r="G301" s="252"/>
      <c r="H301" s="255">
        <v>50.289000000000001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1" t="s">
        <v>150</v>
      </c>
      <c r="AU301" s="261" t="s">
        <v>148</v>
      </c>
      <c r="AV301" s="15" t="s">
        <v>147</v>
      </c>
      <c r="AW301" s="15" t="s">
        <v>30</v>
      </c>
      <c r="AX301" s="15" t="s">
        <v>81</v>
      </c>
      <c r="AY301" s="261" t="s">
        <v>139</v>
      </c>
    </row>
    <row r="302" s="2" customFormat="1" ht="24.15" customHeight="1">
      <c r="A302" s="38"/>
      <c r="B302" s="39"/>
      <c r="C302" s="215" t="s">
        <v>278</v>
      </c>
      <c r="D302" s="215" t="s">
        <v>143</v>
      </c>
      <c r="E302" s="216" t="s">
        <v>279</v>
      </c>
      <c r="F302" s="217" t="s">
        <v>280</v>
      </c>
      <c r="G302" s="218" t="s">
        <v>281</v>
      </c>
      <c r="H302" s="219">
        <v>0.41099999999999998</v>
      </c>
      <c r="I302" s="220"/>
      <c r="J302" s="221">
        <f>ROUND(I302*H302,2)</f>
        <v>0</v>
      </c>
      <c r="K302" s="222"/>
      <c r="L302" s="44"/>
      <c r="M302" s="223" t="s">
        <v>1</v>
      </c>
      <c r="N302" s="224" t="s">
        <v>39</v>
      </c>
      <c r="O302" s="91"/>
      <c r="P302" s="225">
        <f>O302*H302</f>
        <v>0</v>
      </c>
      <c r="Q302" s="225">
        <v>2.3010199999999998</v>
      </c>
      <c r="R302" s="225">
        <f>Q302*H302</f>
        <v>0.94571921999999986</v>
      </c>
      <c r="S302" s="225">
        <v>0</v>
      </c>
      <c r="T302" s="22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7" t="s">
        <v>147</v>
      </c>
      <c r="AT302" s="227" t="s">
        <v>143</v>
      </c>
      <c r="AU302" s="227" t="s">
        <v>148</v>
      </c>
      <c r="AY302" s="17" t="s">
        <v>139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148</v>
      </c>
      <c r="BK302" s="228">
        <f>ROUND(I302*H302,2)</f>
        <v>0</v>
      </c>
      <c r="BL302" s="17" t="s">
        <v>147</v>
      </c>
      <c r="BM302" s="227" t="s">
        <v>282</v>
      </c>
    </row>
    <row r="303" s="13" customFormat="1">
      <c r="A303" s="13"/>
      <c r="B303" s="229"/>
      <c r="C303" s="230"/>
      <c r="D303" s="231" t="s">
        <v>150</v>
      </c>
      <c r="E303" s="232" t="s">
        <v>1</v>
      </c>
      <c r="F303" s="233" t="s">
        <v>283</v>
      </c>
      <c r="G303" s="230"/>
      <c r="H303" s="232" t="s">
        <v>1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150</v>
      </c>
      <c r="AU303" s="239" t="s">
        <v>148</v>
      </c>
      <c r="AV303" s="13" t="s">
        <v>81</v>
      </c>
      <c r="AW303" s="13" t="s">
        <v>30</v>
      </c>
      <c r="AX303" s="13" t="s">
        <v>73</v>
      </c>
      <c r="AY303" s="239" t="s">
        <v>139</v>
      </c>
    </row>
    <row r="304" s="14" customFormat="1">
      <c r="A304" s="14"/>
      <c r="B304" s="240"/>
      <c r="C304" s="241"/>
      <c r="D304" s="231" t="s">
        <v>150</v>
      </c>
      <c r="E304" s="242" t="s">
        <v>1</v>
      </c>
      <c r="F304" s="243" t="s">
        <v>284</v>
      </c>
      <c r="G304" s="241"/>
      <c r="H304" s="244">
        <v>0.059999999999999998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150</v>
      </c>
      <c r="AU304" s="250" t="s">
        <v>148</v>
      </c>
      <c r="AV304" s="14" t="s">
        <v>148</v>
      </c>
      <c r="AW304" s="14" t="s">
        <v>30</v>
      </c>
      <c r="AX304" s="14" t="s">
        <v>73</v>
      </c>
      <c r="AY304" s="250" t="s">
        <v>139</v>
      </c>
    </row>
    <row r="305" s="13" customFormat="1">
      <c r="A305" s="13"/>
      <c r="B305" s="229"/>
      <c r="C305" s="230"/>
      <c r="D305" s="231" t="s">
        <v>150</v>
      </c>
      <c r="E305" s="232" t="s">
        <v>1</v>
      </c>
      <c r="F305" s="233" t="s">
        <v>285</v>
      </c>
      <c r="G305" s="230"/>
      <c r="H305" s="232" t="s">
        <v>1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150</v>
      </c>
      <c r="AU305" s="239" t="s">
        <v>148</v>
      </c>
      <c r="AV305" s="13" t="s">
        <v>81</v>
      </c>
      <c r="AW305" s="13" t="s">
        <v>30</v>
      </c>
      <c r="AX305" s="13" t="s">
        <v>73</v>
      </c>
      <c r="AY305" s="239" t="s">
        <v>139</v>
      </c>
    </row>
    <row r="306" s="14" customFormat="1">
      <c r="A306" s="14"/>
      <c r="B306" s="240"/>
      <c r="C306" s="241"/>
      <c r="D306" s="231" t="s">
        <v>150</v>
      </c>
      <c r="E306" s="242" t="s">
        <v>1</v>
      </c>
      <c r="F306" s="243" t="s">
        <v>286</v>
      </c>
      <c r="G306" s="241"/>
      <c r="H306" s="244">
        <v>0.244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150</v>
      </c>
      <c r="AU306" s="250" t="s">
        <v>148</v>
      </c>
      <c r="AV306" s="14" t="s">
        <v>148</v>
      </c>
      <c r="AW306" s="14" t="s">
        <v>30</v>
      </c>
      <c r="AX306" s="14" t="s">
        <v>73</v>
      </c>
      <c r="AY306" s="250" t="s">
        <v>139</v>
      </c>
    </row>
    <row r="307" s="13" customFormat="1">
      <c r="A307" s="13"/>
      <c r="B307" s="229"/>
      <c r="C307" s="230"/>
      <c r="D307" s="231" t="s">
        <v>150</v>
      </c>
      <c r="E307" s="232" t="s">
        <v>1</v>
      </c>
      <c r="F307" s="233" t="s">
        <v>287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150</v>
      </c>
      <c r="AU307" s="239" t="s">
        <v>148</v>
      </c>
      <c r="AV307" s="13" t="s">
        <v>81</v>
      </c>
      <c r="AW307" s="13" t="s">
        <v>30</v>
      </c>
      <c r="AX307" s="13" t="s">
        <v>73</v>
      </c>
      <c r="AY307" s="239" t="s">
        <v>139</v>
      </c>
    </row>
    <row r="308" s="14" customFormat="1">
      <c r="A308" s="14"/>
      <c r="B308" s="240"/>
      <c r="C308" s="241"/>
      <c r="D308" s="231" t="s">
        <v>150</v>
      </c>
      <c r="E308" s="242" t="s">
        <v>1</v>
      </c>
      <c r="F308" s="243" t="s">
        <v>288</v>
      </c>
      <c r="G308" s="241"/>
      <c r="H308" s="244">
        <v>0.107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150</v>
      </c>
      <c r="AU308" s="250" t="s">
        <v>148</v>
      </c>
      <c r="AV308" s="14" t="s">
        <v>148</v>
      </c>
      <c r="AW308" s="14" t="s">
        <v>30</v>
      </c>
      <c r="AX308" s="14" t="s">
        <v>73</v>
      </c>
      <c r="AY308" s="250" t="s">
        <v>139</v>
      </c>
    </row>
    <row r="309" s="15" customFormat="1">
      <c r="A309" s="15"/>
      <c r="B309" s="251"/>
      <c r="C309" s="252"/>
      <c r="D309" s="231" t="s">
        <v>150</v>
      </c>
      <c r="E309" s="253" t="s">
        <v>1</v>
      </c>
      <c r="F309" s="254" t="s">
        <v>164</v>
      </c>
      <c r="G309" s="252"/>
      <c r="H309" s="255">
        <v>0.41099999999999998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1" t="s">
        <v>150</v>
      </c>
      <c r="AU309" s="261" t="s">
        <v>148</v>
      </c>
      <c r="AV309" s="15" t="s">
        <v>147</v>
      </c>
      <c r="AW309" s="15" t="s">
        <v>30</v>
      </c>
      <c r="AX309" s="15" t="s">
        <v>81</v>
      </c>
      <c r="AY309" s="261" t="s">
        <v>139</v>
      </c>
    </row>
    <row r="310" s="2" customFormat="1" ht="16.5" customHeight="1">
      <c r="A310" s="38"/>
      <c r="B310" s="39"/>
      <c r="C310" s="215" t="s">
        <v>289</v>
      </c>
      <c r="D310" s="215" t="s">
        <v>143</v>
      </c>
      <c r="E310" s="216" t="s">
        <v>290</v>
      </c>
      <c r="F310" s="217" t="s">
        <v>291</v>
      </c>
      <c r="G310" s="218" t="s">
        <v>160</v>
      </c>
      <c r="H310" s="219">
        <v>48.424999999999997</v>
      </c>
      <c r="I310" s="220"/>
      <c r="J310" s="221">
        <f>ROUND(I310*H310,2)</f>
        <v>0</v>
      </c>
      <c r="K310" s="222"/>
      <c r="L310" s="44"/>
      <c r="M310" s="223" t="s">
        <v>1</v>
      </c>
      <c r="N310" s="224" t="s">
        <v>39</v>
      </c>
      <c r="O310" s="91"/>
      <c r="P310" s="225">
        <f>O310*H310</f>
        <v>0</v>
      </c>
      <c r="Q310" s="225">
        <v>0.00012999999999999999</v>
      </c>
      <c r="R310" s="225">
        <f>Q310*H310</f>
        <v>0.0062952499999999988</v>
      </c>
      <c r="S310" s="225">
        <v>0</v>
      </c>
      <c r="T310" s="22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7" t="s">
        <v>147</v>
      </c>
      <c r="AT310" s="227" t="s">
        <v>143</v>
      </c>
      <c r="AU310" s="227" t="s">
        <v>148</v>
      </c>
      <c r="AY310" s="17" t="s">
        <v>139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7" t="s">
        <v>148</v>
      </c>
      <c r="BK310" s="228">
        <f>ROUND(I310*H310,2)</f>
        <v>0</v>
      </c>
      <c r="BL310" s="17" t="s">
        <v>147</v>
      </c>
      <c r="BM310" s="227" t="s">
        <v>292</v>
      </c>
    </row>
    <row r="311" s="13" customFormat="1">
      <c r="A311" s="13"/>
      <c r="B311" s="229"/>
      <c r="C311" s="230"/>
      <c r="D311" s="231" t="s">
        <v>150</v>
      </c>
      <c r="E311" s="232" t="s">
        <v>1</v>
      </c>
      <c r="F311" s="233" t="s">
        <v>293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150</v>
      </c>
      <c r="AU311" s="239" t="s">
        <v>148</v>
      </c>
      <c r="AV311" s="13" t="s">
        <v>81</v>
      </c>
      <c r="AW311" s="13" t="s">
        <v>30</v>
      </c>
      <c r="AX311" s="13" t="s">
        <v>73</v>
      </c>
      <c r="AY311" s="239" t="s">
        <v>139</v>
      </c>
    </row>
    <row r="312" s="13" customFormat="1">
      <c r="A312" s="13"/>
      <c r="B312" s="229"/>
      <c r="C312" s="230"/>
      <c r="D312" s="231" t="s">
        <v>150</v>
      </c>
      <c r="E312" s="232" t="s">
        <v>1</v>
      </c>
      <c r="F312" s="233" t="s">
        <v>200</v>
      </c>
      <c r="G312" s="230"/>
      <c r="H312" s="232" t="s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150</v>
      </c>
      <c r="AU312" s="239" t="s">
        <v>148</v>
      </c>
      <c r="AV312" s="13" t="s">
        <v>81</v>
      </c>
      <c r="AW312" s="13" t="s">
        <v>30</v>
      </c>
      <c r="AX312" s="13" t="s">
        <v>73</v>
      </c>
      <c r="AY312" s="239" t="s">
        <v>139</v>
      </c>
    </row>
    <row r="313" s="14" customFormat="1">
      <c r="A313" s="14"/>
      <c r="B313" s="240"/>
      <c r="C313" s="241"/>
      <c r="D313" s="231" t="s">
        <v>150</v>
      </c>
      <c r="E313" s="242" t="s">
        <v>1</v>
      </c>
      <c r="F313" s="243" t="s">
        <v>201</v>
      </c>
      <c r="G313" s="241"/>
      <c r="H313" s="244">
        <v>26.088000000000001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150</v>
      </c>
      <c r="AU313" s="250" t="s">
        <v>148</v>
      </c>
      <c r="AV313" s="14" t="s">
        <v>148</v>
      </c>
      <c r="AW313" s="14" t="s">
        <v>30</v>
      </c>
      <c r="AX313" s="14" t="s">
        <v>73</v>
      </c>
      <c r="AY313" s="250" t="s">
        <v>139</v>
      </c>
    </row>
    <row r="314" s="13" customFormat="1">
      <c r="A314" s="13"/>
      <c r="B314" s="229"/>
      <c r="C314" s="230"/>
      <c r="D314" s="231" t="s">
        <v>150</v>
      </c>
      <c r="E314" s="232" t="s">
        <v>1</v>
      </c>
      <c r="F314" s="233" t="s">
        <v>202</v>
      </c>
      <c r="G314" s="230"/>
      <c r="H314" s="232" t="s">
        <v>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150</v>
      </c>
      <c r="AU314" s="239" t="s">
        <v>148</v>
      </c>
      <c r="AV314" s="13" t="s">
        <v>81</v>
      </c>
      <c r="AW314" s="13" t="s">
        <v>30</v>
      </c>
      <c r="AX314" s="13" t="s">
        <v>73</v>
      </c>
      <c r="AY314" s="239" t="s">
        <v>139</v>
      </c>
    </row>
    <row r="315" s="14" customFormat="1">
      <c r="A315" s="14"/>
      <c r="B315" s="240"/>
      <c r="C315" s="241"/>
      <c r="D315" s="231" t="s">
        <v>150</v>
      </c>
      <c r="E315" s="242" t="s">
        <v>1</v>
      </c>
      <c r="F315" s="243" t="s">
        <v>203</v>
      </c>
      <c r="G315" s="241"/>
      <c r="H315" s="244">
        <v>22.337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150</v>
      </c>
      <c r="AU315" s="250" t="s">
        <v>148</v>
      </c>
      <c r="AV315" s="14" t="s">
        <v>148</v>
      </c>
      <c r="AW315" s="14" t="s">
        <v>30</v>
      </c>
      <c r="AX315" s="14" t="s">
        <v>73</v>
      </c>
      <c r="AY315" s="250" t="s">
        <v>139</v>
      </c>
    </row>
    <row r="316" s="15" customFormat="1">
      <c r="A316" s="15"/>
      <c r="B316" s="251"/>
      <c r="C316" s="252"/>
      <c r="D316" s="231" t="s">
        <v>150</v>
      </c>
      <c r="E316" s="253" t="s">
        <v>1</v>
      </c>
      <c r="F316" s="254" t="s">
        <v>164</v>
      </c>
      <c r="G316" s="252"/>
      <c r="H316" s="255">
        <v>48.424999999999997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1" t="s">
        <v>150</v>
      </c>
      <c r="AU316" s="261" t="s">
        <v>148</v>
      </c>
      <c r="AV316" s="15" t="s">
        <v>147</v>
      </c>
      <c r="AW316" s="15" t="s">
        <v>30</v>
      </c>
      <c r="AX316" s="15" t="s">
        <v>81</v>
      </c>
      <c r="AY316" s="261" t="s">
        <v>139</v>
      </c>
    </row>
    <row r="317" s="2" customFormat="1" ht="24.15" customHeight="1">
      <c r="A317" s="38"/>
      <c r="B317" s="39"/>
      <c r="C317" s="215" t="s">
        <v>294</v>
      </c>
      <c r="D317" s="215" t="s">
        <v>143</v>
      </c>
      <c r="E317" s="216" t="s">
        <v>295</v>
      </c>
      <c r="F317" s="217" t="s">
        <v>296</v>
      </c>
      <c r="G317" s="218" t="s">
        <v>160</v>
      </c>
      <c r="H317" s="219">
        <v>48.424999999999997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39</v>
      </c>
      <c r="O317" s="91"/>
      <c r="P317" s="225">
        <f>O317*H317</f>
        <v>0</v>
      </c>
      <c r="Q317" s="225">
        <v>0.0094500000000000001</v>
      </c>
      <c r="R317" s="225">
        <f>Q317*H317</f>
        <v>0.45761625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147</v>
      </c>
      <c r="AT317" s="227" t="s">
        <v>143</v>
      </c>
      <c r="AU317" s="227" t="s">
        <v>148</v>
      </c>
      <c r="AY317" s="17" t="s">
        <v>139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148</v>
      </c>
      <c r="BK317" s="228">
        <f>ROUND(I317*H317,2)</f>
        <v>0</v>
      </c>
      <c r="BL317" s="17" t="s">
        <v>147</v>
      </c>
      <c r="BM317" s="227" t="s">
        <v>297</v>
      </c>
    </row>
    <row r="318" s="13" customFormat="1">
      <c r="A318" s="13"/>
      <c r="B318" s="229"/>
      <c r="C318" s="230"/>
      <c r="D318" s="231" t="s">
        <v>150</v>
      </c>
      <c r="E318" s="232" t="s">
        <v>1</v>
      </c>
      <c r="F318" s="233" t="s">
        <v>200</v>
      </c>
      <c r="G318" s="230"/>
      <c r="H318" s="232" t="s">
        <v>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150</v>
      </c>
      <c r="AU318" s="239" t="s">
        <v>148</v>
      </c>
      <c r="AV318" s="13" t="s">
        <v>81</v>
      </c>
      <c r="AW318" s="13" t="s">
        <v>30</v>
      </c>
      <c r="AX318" s="13" t="s">
        <v>73</v>
      </c>
      <c r="AY318" s="239" t="s">
        <v>139</v>
      </c>
    </row>
    <row r="319" s="14" customFormat="1">
      <c r="A319" s="14"/>
      <c r="B319" s="240"/>
      <c r="C319" s="241"/>
      <c r="D319" s="231" t="s">
        <v>150</v>
      </c>
      <c r="E319" s="242" t="s">
        <v>1</v>
      </c>
      <c r="F319" s="243" t="s">
        <v>201</v>
      </c>
      <c r="G319" s="241"/>
      <c r="H319" s="244">
        <v>26.088000000000001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150</v>
      </c>
      <c r="AU319" s="250" t="s">
        <v>148</v>
      </c>
      <c r="AV319" s="14" t="s">
        <v>148</v>
      </c>
      <c r="AW319" s="14" t="s">
        <v>30</v>
      </c>
      <c r="AX319" s="14" t="s">
        <v>73</v>
      </c>
      <c r="AY319" s="250" t="s">
        <v>139</v>
      </c>
    </row>
    <row r="320" s="13" customFormat="1">
      <c r="A320" s="13"/>
      <c r="B320" s="229"/>
      <c r="C320" s="230"/>
      <c r="D320" s="231" t="s">
        <v>150</v>
      </c>
      <c r="E320" s="232" t="s">
        <v>1</v>
      </c>
      <c r="F320" s="233" t="s">
        <v>202</v>
      </c>
      <c r="G320" s="230"/>
      <c r="H320" s="232" t="s">
        <v>1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150</v>
      </c>
      <c r="AU320" s="239" t="s">
        <v>148</v>
      </c>
      <c r="AV320" s="13" t="s">
        <v>81</v>
      </c>
      <c r="AW320" s="13" t="s">
        <v>30</v>
      </c>
      <c r="AX320" s="13" t="s">
        <v>73</v>
      </c>
      <c r="AY320" s="239" t="s">
        <v>139</v>
      </c>
    </row>
    <row r="321" s="14" customFormat="1">
      <c r="A321" s="14"/>
      <c r="B321" s="240"/>
      <c r="C321" s="241"/>
      <c r="D321" s="231" t="s">
        <v>150</v>
      </c>
      <c r="E321" s="242" t="s">
        <v>1</v>
      </c>
      <c r="F321" s="243" t="s">
        <v>203</v>
      </c>
      <c r="G321" s="241"/>
      <c r="H321" s="244">
        <v>22.337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150</v>
      </c>
      <c r="AU321" s="250" t="s">
        <v>148</v>
      </c>
      <c r="AV321" s="14" t="s">
        <v>148</v>
      </c>
      <c r="AW321" s="14" t="s">
        <v>30</v>
      </c>
      <c r="AX321" s="14" t="s">
        <v>73</v>
      </c>
      <c r="AY321" s="250" t="s">
        <v>139</v>
      </c>
    </row>
    <row r="322" s="15" customFormat="1">
      <c r="A322" s="15"/>
      <c r="B322" s="251"/>
      <c r="C322" s="252"/>
      <c r="D322" s="231" t="s">
        <v>150</v>
      </c>
      <c r="E322" s="253" t="s">
        <v>1</v>
      </c>
      <c r="F322" s="254" t="s">
        <v>164</v>
      </c>
      <c r="G322" s="252"/>
      <c r="H322" s="255">
        <v>48.424999999999997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1" t="s">
        <v>150</v>
      </c>
      <c r="AU322" s="261" t="s">
        <v>148</v>
      </c>
      <c r="AV322" s="15" t="s">
        <v>147</v>
      </c>
      <c r="AW322" s="15" t="s">
        <v>30</v>
      </c>
      <c r="AX322" s="15" t="s">
        <v>81</v>
      </c>
      <c r="AY322" s="261" t="s">
        <v>139</v>
      </c>
    </row>
    <row r="323" s="2" customFormat="1" ht="24.15" customHeight="1">
      <c r="A323" s="38"/>
      <c r="B323" s="39"/>
      <c r="C323" s="215" t="s">
        <v>298</v>
      </c>
      <c r="D323" s="215" t="s">
        <v>143</v>
      </c>
      <c r="E323" s="216" t="s">
        <v>299</v>
      </c>
      <c r="F323" s="217" t="s">
        <v>300</v>
      </c>
      <c r="G323" s="218" t="s">
        <v>281</v>
      </c>
      <c r="H323" s="219">
        <v>0.41099999999999998</v>
      </c>
      <c r="I323" s="220"/>
      <c r="J323" s="221">
        <f>ROUND(I323*H323,2)</f>
        <v>0</v>
      </c>
      <c r="K323" s="222"/>
      <c r="L323" s="44"/>
      <c r="M323" s="223" t="s">
        <v>1</v>
      </c>
      <c r="N323" s="224" t="s">
        <v>39</v>
      </c>
      <c r="O323" s="91"/>
      <c r="P323" s="225">
        <f>O323*H323</f>
        <v>0</v>
      </c>
      <c r="Q323" s="225">
        <v>0.19500000000000001</v>
      </c>
      <c r="R323" s="225">
        <f>Q323*H323</f>
        <v>0.080144999999999994</v>
      </c>
      <c r="S323" s="225">
        <v>0</v>
      </c>
      <c r="T323" s="22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7" t="s">
        <v>147</v>
      </c>
      <c r="AT323" s="227" t="s">
        <v>143</v>
      </c>
      <c r="AU323" s="227" t="s">
        <v>148</v>
      </c>
      <c r="AY323" s="17" t="s">
        <v>139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7" t="s">
        <v>148</v>
      </c>
      <c r="BK323" s="228">
        <f>ROUND(I323*H323,2)</f>
        <v>0</v>
      </c>
      <c r="BL323" s="17" t="s">
        <v>147</v>
      </c>
      <c r="BM323" s="227" t="s">
        <v>301</v>
      </c>
    </row>
    <row r="324" s="13" customFormat="1">
      <c r="A324" s="13"/>
      <c r="B324" s="229"/>
      <c r="C324" s="230"/>
      <c r="D324" s="231" t="s">
        <v>150</v>
      </c>
      <c r="E324" s="232" t="s">
        <v>1</v>
      </c>
      <c r="F324" s="233" t="s">
        <v>283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150</v>
      </c>
      <c r="AU324" s="239" t="s">
        <v>148</v>
      </c>
      <c r="AV324" s="13" t="s">
        <v>81</v>
      </c>
      <c r="AW324" s="13" t="s">
        <v>30</v>
      </c>
      <c r="AX324" s="13" t="s">
        <v>73</v>
      </c>
      <c r="AY324" s="239" t="s">
        <v>139</v>
      </c>
    </row>
    <row r="325" s="14" customFormat="1">
      <c r="A325" s="14"/>
      <c r="B325" s="240"/>
      <c r="C325" s="241"/>
      <c r="D325" s="231" t="s">
        <v>150</v>
      </c>
      <c r="E325" s="242" t="s">
        <v>1</v>
      </c>
      <c r="F325" s="243" t="s">
        <v>284</v>
      </c>
      <c r="G325" s="241"/>
      <c r="H325" s="244">
        <v>0.059999999999999998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150</v>
      </c>
      <c r="AU325" s="250" t="s">
        <v>148</v>
      </c>
      <c r="AV325" s="14" t="s">
        <v>148</v>
      </c>
      <c r="AW325" s="14" t="s">
        <v>30</v>
      </c>
      <c r="AX325" s="14" t="s">
        <v>73</v>
      </c>
      <c r="AY325" s="250" t="s">
        <v>139</v>
      </c>
    </row>
    <row r="326" s="13" customFormat="1">
      <c r="A326" s="13"/>
      <c r="B326" s="229"/>
      <c r="C326" s="230"/>
      <c r="D326" s="231" t="s">
        <v>150</v>
      </c>
      <c r="E326" s="232" t="s">
        <v>1</v>
      </c>
      <c r="F326" s="233" t="s">
        <v>302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150</v>
      </c>
      <c r="AU326" s="239" t="s">
        <v>148</v>
      </c>
      <c r="AV326" s="13" t="s">
        <v>81</v>
      </c>
      <c r="AW326" s="13" t="s">
        <v>30</v>
      </c>
      <c r="AX326" s="13" t="s">
        <v>73</v>
      </c>
      <c r="AY326" s="239" t="s">
        <v>139</v>
      </c>
    </row>
    <row r="327" s="14" customFormat="1">
      <c r="A327" s="14"/>
      <c r="B327" s="240"/>
      <c r="C327" s="241"/>
      <c r="D327" s="231" t="s">
        <v>150</v>
      </c>
      <c r="E327" s="242" t="s">
        <v>1</v>
      </c>
      <c r="F327" s="243" t="s">
        <v>286</v>
      </c>
      <c r="G327" s="241"/>
      <c r="H327" s="244">
        <v>0.244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150</v>
      </c>
      <c r="AU327" s="250" t="s">
        <v>148</v>
      </c>
      <c r="AV327" s="14" t="s">
        <v>148</v>
      </c>
      <c r="AW327" s="14" t="s">
        <v>30</v>
      </c>
      <c r="AX327" s="14" t="s">
        <v>73</v>
      </c>
      <c r="AY327" s="250" t="s">
        <v>139</v>
      </c>
    </row>
    <row r="328" s="13" customFormat="1">
      <c r="A328" s="13"/>
      <c r="B328" s="229"/>
      <c r="C328" s="230"/>
      <c r="D328" s="231" t="s">
        <v>150</v>
      </c>
      <c r="E328" s="232" t="s">
        <v>1</v>
      </c>
      <c r="F328" s="233" t="s">
        <v>287</v>
      </c>
      <c r="G328" s="230"/>
      <c r="H328" s="232" t="s">
        <v>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150</v>
      </c>
      <c r="AU328" s="239" t="s">
        <v>148</v>
      </c>
      <c r="AV328" s="13" t="s">
        <v>81</v>
      </c>
      <c r="AW328" s="13" t="s">
        <v>30</v>
      </c>
      <c r="AX328" s="13" t="s">
        <v>73</v>
      </c>
      <c r="AY328" s="239" t="s">
        <v>139</v>
      </c>
    </row>
    <row r="329" s="14" customFormat="1">
      <c r="A329" s="14"/>
      <c r="B329" s="240"/>
      <c r="C329" s="241"/>
      <c r="D329" s="231" t="s">
        <v>150</v>
      </c>
      <c r="E329" s="242" t="s">
        <v>1</v>
      </c>
      <c r="F329" s="243" t="s">
        <v>303</v>
      </c>
      <c r="G329" s="241"/>
      <c r="H329" s="244">
        <v>0.107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150</v>
      </c>
      <c r="AU329" s="250" t="s">
        <v>148</v>
      </c>
      <c r="AV329" s="14" t="s">
        <v>148</v>
      </c>
      <c r="AW329" s="14" t="s">
        <v>30</v>
      </c>
      <c r="AX329" s="14" t="s">
        <v>73</v>
      </c>
      <c r="AY329" s="250" t="s">
        <v>139</v>
      </c>
    </row>
    <row r="330" s="15" customFormat="1">
      <c r="A330" s="15"/>
      <c r="B330" s="251"/>
      <c r="C330" s="252"/>
      <c r="D330" s="231" t="s">
        <v>150</v>
      </c>
      <c r="E330" s="253" t="s">
        <v>1</v>
      </c>
      <c r="F330" s="254" t="s">
        <v>164</v>
      </c>
      <c r="G330" s="252"/>
      <c r="H330" s="255">
        <v>0.41099999999999998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1" t="s">
        <v>150</v>
      </c>
      <c r="AU330" s="261" t="s">
        <v>148</v>
      </c>
      <c r="AV330" s="15" t="s">
        <v>147</v>
      </c>
      <c r="AW330" s="15" t="s">
        <v>30</v>
      </c>
      <c r="AX330" s="15" t="s">
        <v>81</v>
      </c>
      <c r="AY330" s="261" t="s">
        <v>139</v>
      </c>
    </row>
    <row r="331" s="12" customFormat="1" ht="22.8" customHeight="1">
      <c r="A331" s="12"/>
      <c r="B331" s="199"/>
      <c r="C331" s="200"/>
      <c r="D331" s="201" t="s">
        <v>72</v>
      </c>
      <c r="E331" s="213" t="s">
        <v>214</v>
      </c>
      <c r="F331" s="213" t="s">
        <v>304</v>
      </c>
      <c r="G331" s="200"/>
      <c r="H331" s="200"/>
      <c r="I331" s="203"/>
      <c r="J331" s="214">
        <f>BK331</f>
        <v>0</v>
      </c>
      <c r="K331" s="200"/>
      <c r="L331" s="205"/>
      <c r="M331" s="206"/>
      <c r="N331" s="207"/>
      <c r="O331" s="207"/>
      <c r="P331" s="208">
        <f>SUM(P332:P469)</f>
        <v>0</v>
      </c>
      <c r="Q331" s="207"/>
      <c r="R331" s="208">
        <f>SUM(R332:R469)</f>
        <v>0.0110216</v>
      </c>
      <c r="S331" s="207"/>
      <c r="T331" s="209">
        <f>SUM(T332:T469)</f>
        <v>9.9374220000000015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0" t="s">
        <v>81</v>
      </c>
      <c r="AT331" s="211" t="s">
        <v>72</v>
      </c>
      <c r="AU331" s="211" t="s">
        <v>81</v>
      </c>
      <c r="AY331" s="210" t="s">
        <v>139</v>
      </c>
      <c r="BK331" s="212">
        <f>SUM(BK332:BK469)</f>
        <v>0</v>
      </c>
    </row>
    <row r="332" s="2" customFormat="1" ht="33" customHeight="1">
      <c r="A332" s="38"/>
      <c r="B332" s="39"/>
      <c r="C332" s="215" t="s">
        <v>305</v>
      </c>
      <c r="D332" s="215" t="s">
        <v>143</v>
      </c>
      <c r="E332" s="216" t="s">
        <v>306</v>
      </c>
      <c r="F332" s="217" t="s">
        <v>307</v>
      </c>
      <c r="G332" s="218" t="s">
        <v>160</v>
      </c>
      <c r="H332" s="219">
        <v>68.885000000000005</v>
      </c>
      <c r="I332" s="220"/>
      <c r="J332" s="221">
        <f>ROUND(I332*H332,2)</f>
        <v>0</v>
      </c>
      <c r="K332" s="222"/>
      <c r="L332" s="44"/>
      <c r="M332" s="223" t="s">
        <v>1</v>
      </c>
      <c r="N332" s="224" t="s">
        <v>39</v>
      </c>
      <c r="O332" s="91"/>
      <c r="P332" s="225">
        <f>O332*H332</f>
        <v>0</v>
      </c>
      <c r="Q332" s="225">
        <v>0.00012999999999999999</v>
      </c>
      <c r="R332" s="225">
        <f>Q332*H332</f>
        <v>0.0089550499999999991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147</v>
      </c>
      <c r="AT332" s="227" t="s">
        <v>143</v>
      </c>
      <c r="AU332" s="227" t="s">
        <v>148</v>
      </c>
      <c r="AY332" s="17" t="s">
        <v>139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148</v>
      </c>
      <c r="BK332" s="228">
        <f>ROUND(I332*H332,2)</f>
        <v>0</v>
      </c>
      <c r="BL332" s="17" t="s">
        <v>147</v>
      </c>
      <c r="BM332" s="227" t="s">
        <v>308</v>
      </c>
    </row>
    <row r="333" s="13" customFormat="1">
      <c r="A333" s="13"/>
      <c r="B333" s="229"/>
      <c r="C333" s="230"/>
      <c r="D333" s="231" t="s">
        <v>150</v>
      </c>
      <c r="E333" s="232" t="s">
        <v>1</v>
      </c>
      <c r="F333" s="233" t="s">
        <v>193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150</v>
      </c>
      <c r="AU333" s="239" t="s">
        <v>148</v>
      </c>
      <c r="AV333" s="13" t="s">
        <v>81</v>
      </c>
      <c r="AW333" s="13" t="s">
        <v>30</v>
      </c>
      <c r="AX333" s="13" t="s">
        <v>73</v>
      </c>
      <c r="AY333" s="239" t="s">
        <v>139</v>
      </c>
    </row>
    <row r="334" s="14" customFormat="1">
      <c r="A334" s="14"/>
      <c r="B334" s="240"/>
      <c r="C334" s="241"/>
      <c r="D334" s="231" t="s">
        <v>150</v>
      </c>
      <c r="E334" s="242" t="s">
        <v>1</v>
      </c>
      <c r="F334" s="243" t="s">
        <v>194</v>
      </c>
      <c r="G334" s="241"/>
      <c r="H334" s="244">
        <v>10.189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150</v>
      </c>
      <c r="AU334" s="250" t="s">
        <v>148</v>
      </c>
      <c r="AV334" s="14" t="s">
        <v>148</v>
      </c>
      <c r="AW334" s="14" t="s">
        <v>30</v>
      </c>
      <c r="AX334" s="14" t="s">
        <v>73</v>
      </c>
      <c r="AY334" s="250" t="s">
        <v>139</v>
      </c>
    </row>
    <row r="335" s="13" customFormat="1">
      <c r="A335" s="13"/>
      <c r="B335" s="229"/>
      <c r="C335" s="230"/>
      <c r="D335" s="231" t="s">
        <v>150</v>
      </c>
      <c r="E335" s="232" t="s">
        <v>1</v>
      </c>
      <c r="F335" s="233" t="s">
        <v>195</v>
      </c>
      <c r="G335" s="230"/>
      <c r="H335" s="232" t="s">
        <v>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150</v>
      </c>
      <c r="AU335" s="239" t="s">
        <v>148</v>
      </c>
      <c r="AV335" s="13" t="s">
        <v>81</v>
      </c>
      <c r="AW335" s="13" t="s">
        <v>30</v>
      </c>
      <c r="AX335" s="13" t="s">
        <v>73</v>
      </c>
      <c r="AY335" s="239" t="s">
        <v>139</v>
      </c>
    </row>
    <row r="336" s="14" customFormat="1">
      <c r="A336" s="14"/>
      <c r="B336" s="240"/>
      <c r="C336" s="241"/>
      <c r="D336" s="231" t="s">
        <v>150</v>
      </c>
      <c r="E336" s="242" t="s">
        <v>1</v>
      </c>
      <c r="F336" s="243" t="s">
        <v>196</v>
      </c>
      <c r="G336" s="241"/>
      <c r="H336" s="244">
        <v>2.0070000000000001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150</v>
      </c>
      <c r="AU336" s="250" t="s">
        <v>148</v>
      </c>
      <c r="AV336" s="14" t="s">
        <v>148</v>
      </c>
      <c r="AW336" s="14" t="s">
        <v>30</v>
      </c>
      <c r="AX336" s="14" t="s">
        <v>73</v>
      </c>
      <c r="AY336" s="250" t="s">
        <v>139</v>
      </c>
    </row>
    <row r="337" s="13" customFormat="1">
      <c r="A337" s="13"/>
      <c r="B337" s="229"/>
      <c r="C337" s="230"/>
      <c r="D337" s="231" t="s">
        <v>150</v>
      </c>
      <c r="E337" s="232" t="s">
        <v>1</v>
      </c>
      <c r="F337" s="233" t="s">
        <v>197</v>
      </c>
      <c r="G337" s="230"/>
      <c r="H337" s="232" t="s">
        <v>1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150</v>
      </c>
      <c r="AU337" s="239" t="s">
        <v>148</v>
      </c>
      <c r="AV337" s="13" t="s">
        <v>81</v>
      </c>
      <c r="AW337" s="13" t="s">
        <v>30</v>
      </c>
      <c r="AX337" s="13" t="s">
        <v>73</v>
      </c>
      <c r="AY337" s="239" t="s">
        <v>139</v>
      </c>
    </row>
    <row r="338" s="14" customFormat="1">
      <c r="A338" s="14"/>
      <c r="B338" s="240"/>
      <c r="C338" s="241"/>
      <c r="D338" s="231" t="s">
        <v>150</v>
      </c>
      <c r="E338" s="242" t="s">
        <v>1</v>
      </c>
      <c r="F338" s="243" t="s">
        <v>198</v>
      </c>
      <c r="G338" s="241"/>
      <c r="H338" s="244">
        <v>1.153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150</v>
      </c>
      <c r="AU338" s="250" t="s">
        <v>148</v>
      </c>
      <c r="AV338" s="14" t="s">
        <v>148</v>
      </c>
      <c r="AW338" s="14" t="s">
        <v>30</v>
      </c>
      <c r="AX338" s="14" t="s">
        <v>73</v>
      </c>
      <c r="AY338" s="250" t="s">
        <v>139</v>
      </c>
    </row>
    <row r="339" s="13" customFormat="1">
      <c r="A339" s="13"/>
      <c r="B339" s="229"/>
      <c r="C339" s="230"/>
      <c r="D339" s="231" t="s">
        <v>150</v>
      </c>
      <c r="E339" s="232" t="s">
        <v>1</v>
      </c>
      <c r="F339" s="233" t="s">
        <v>168</v>
      </c>
      <c r="G339" s="230"/>
      <c r="H339" s="232" t="s">
        <v>1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9" t="s">
        <v>150</v>
      </c>
      <c r="AU339" s="239" t="s">
        <v>148</v>
      </c>
      <c r="AV339" s="13" t="s">
        <v>81</v>
      </c>
      <c r="AW339" s="13" t="s">
        <v>30</v>
      </c>
      <c r="AX339" s="13" t="s">
        <v>73</v>
      </c>
      <c r="AY339" s="239" t="s">
        <v>139</v>
      </c>
    </row>
    <row r="340" s="14" customFormat="1">
      <c r="A340" s="14"/>
      <c r="B340" s="240"/>
      <c r="C340" s="241"/>
      <c r="D340" s="231" t="s">
        <v>150</v>
      </c>
      <c r="E340" s="242" t="s">
        <v>1</v>
      </c>
      <c r="F340" s="243" t="s">
        <v>199</v>
      </c>
      <c r="G340" s="241"/>
      <c r="H340" s="244">
        <v>7.1109999999999998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150</v>
      </c>
      <c r="AU340" s="250" t="s">
        <v>148</v>
      </c>
      <c r="AV340" s="14" t="s">
        <v>148</v>
      </c>
      <c r="AW340" s="14" t="s">
        <v>30</v>
      </c>
      <c r="AX340" s="14" t="s">
        <v>73</v>
      </c>
      <c r="AY340" s="250" t="s">
        <v>139</v>
      </c>
    </row>
    <row r="341" s="13" customFormat="1">
      <c r="A341" s="13"/>
      <c r="B341" s="229"/>
      <c r="C341" s="230"/>
      <c r="D341" s="231" t="s">
        <v>150</v>
      </c>
      <c r="E341" s="232" t="s">
        <v>1</v>
      </c>
      <c r="F341" s="233" t="s">
        <v>200</v>
      </c>
      <c r="G341" s="230"/>
      <c r="H341" s="232" t="s">
        <v>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150</v>
      </c>
      <c r="AU341" s="239" t="s">
        <v>148</v>
      </c>
      <c r="AV341" s="13" t="s">
        <v>81</v>
      </c>
      <c r="AW341" s="13" t="s">
        <v>30</v>
      </c>
      <c r="AX341" s="13" t="s">
        <v>73</v>
      </c>
      <c r="AY341" s="239" t="s">
        <v>139</v>
      </c>
    </row>
    <row r="342" s="14" customFormat="1">
      <c r="A342" s="14"/>
      <c r="B342" s="240"/>
      <c r="C342" s="241"/>
      <c r="D342" s="231" t="s">
        <v>150</v>
      </c>
      <c r="E342" s="242" t="s">
        <v>1</v>
      </c>
      <c r="F342" s="243" t="s">
        <v>201</v>
      </c>
      <c r="G342" s="241"/>
      <c r="H342" s="244">
        <v>26.088000000000001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150</v>
      </c>
      <c r="AU342" s="250" t="s">
        <v>148</v>
      </c>
      <c r="AV342" s="14" t="s">
        <v>148</v>
      </c>
      <c r="AW342" s="14" t="s">
        <v>30</v>
      </c>
      <c r="AX342" s="14" t="s">
        <v>73</v>
      </c>
      <c r="AY342" s="250" t="s">
        <v>139</v>
      </c>
    </row>
    <row r="343" s="13" customFormat="1">
      <c r="A343" s="13"/>
      <c r="B343" s="229"/>
      <c r="C343" s="230"/>
      <c r="D343" s="231" t="s">
        <v>150</v>
      </c>
      <c r="E343" s="232" t="s">
        <v>1</v>
      </c>
      <c r="F343" s="233" t="s">
        <v>202</v>
      </c>
      <c r="G343" s="230"/>
      <c r="H343" s="232" t="s">
        <v>1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150</v>
      </c>
      <c r="AU343" s="239" t="s">
        <v>148</v>
      </c>
      <c r="AV343" s="13" t="s">
        <v>81</v>
      </c>
      <c r="AW343" s="13" t="s">
        <v>30</v>
      </c>
      <c r="AX343" s="13" t="s">
        <v>73</v>
      </c>
      <c r="AY343" s="239" t="s">
        <v>139</v>
      </c>
    </row>
    <row r="344" s="14" customFormat="1">
      <c r="A344" s="14"/>
      <c r="B344" s="240"/>
      <c r="C344" s="241"/>
      <c r="D344" s="231" t="s">
        <v>150</v>
      </c>
      <c r="E344" s="242" t="s">
        <v>1</v>
      </c>
      <c r="F344" s="243" t="s">
        <v>203</v>
      </c>
      <c r="G344" s="241"/>
      <c r="H344" s="244">
        <v>22.337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150</v>
      </c>
      <c r="AU344" s="250" t="s">
        <v>148</v>
      </c>
      <c r="AV344" s="14" t="s">
        <v>148</v>
      </c>
      <c r="AW344" s="14" t="s">
        <v>30</v>
      </c>
      <c r="AX344" s="14" t="s">
        <v>73</v>
      </c>
      <c r="AY344" s="250" t="s">
        <v>139</v>
      </c>
    </row>
    <row r="345" s="15" customFormat="1">
      <c r="A345" s="15"/>
      <c r="B345" s="251"/>
      <c r="C345" s="252"/>
      <c r="D345" s="231" t="s">
        <v>150</v>
      </c>
      <c r="E345" s="253" t="s">
        <v>1</v>
      </c>
      <c r="F345" s="254" t="s">
        <v>164</v>
      </c>
      <c r="G345" s="252"/>
      <c r="H345" s="255">
        <v>68.885000000000005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1" t="s">
        <v>150</v>
      </c>
      <c r="AU345" s="261" t="s">
        <v>148</v>
      </c>
      <c r="AV345" s="15" t="s">
        <v>147</v>
      </c>
      <c r="AW345" s="15" t="s">
        <v>30</v>
      </c>
      <c r="AX345" s="15" t="s">
        <v>81</v>
      </c>
      <c r="AY345" s="261" t="s">
        <v>139</v>
      </c>
    </row>
    <row r="346" s="2" customFormat="1" ht="24.15" customHeight="1">
      <c r="A346" s="38"/>
      <c r="B346" s="39"/>
      <c r="C346" s="215" t="s">
        <v>7</v>
      </c>
      <c r="D346" s="215" t="s">
        <v>143</v>
      </c>
      <c r="E346" s="216" t="s">
        <v>309</v>
      </c>
      <c r="F346" s="217" t="s">
        <v>310</v>
      </c>
      <c r="G346" s="218" t="s">
        <v>160</v>
      </c>
      <c r="H346" s="219">
        <v>68.885000000000005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39</v>
      </c>
      <c r="O346" s="91"/>
      <c r="P346" s="225">
        <f>O346*H346</f>
        <v>0</v>
      </c>
      <c r="Q346" s="225">
        <v>3.0000000000000001E-05</v>
      </c>
      <c r="R346" s="225">
        <f>Q346*H346</f>
        <v>0.0020665500000000003</v>
      </c>
      <c r="S346" s="225">
        <v>0</v>
      </c>
      <c r="T346" s="22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147</v>
      </c>
      <c r="AT346" s="227" t="s">
        <v>143</v>
      </c>
      <c r="AU346" s="227" t="s">
        <v>148</v>
      </c>
      <c r="AY346" s="17" t="s">
        <v>139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148</v>
      </c>
      <c r="BK346" s="228">
        <f>ROUND(I346*H346,2)</f>
        <v>0</v>
      </c>
      <c r="BL346" s="17" t="s">
        <v>147</v>
      </c>
      <c r="BM346" s="227" t="s">
        <v>311</v>
      </c>
    </row>
    <row r="347" s="13" customFormat="1">
      <c r="A347" s="13"/>
      <c r="B347" s="229"/>
      <c r="C347" s="230"/>
      <c r="D347" s="231" t="s">
        <v>150</v>
      </c>
      <c r="E347" s="232" t="s">
        <v>1</v>
      </c>
      <c r="F347" s="233" t="s">
        <v>193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150</v>
      </c>
      <c r="AU347" s="239" t="s">
        <v>148</v>
      </c>
      <c r="AV347" s="13" t="s">
        <v>81</v>
      </c>
      <c r="AW347" s="13" t="s">
        <v>30</v>
      </c>
      <c r="AX347" s="13" t="s">
        <v>73</v>
      </c>
      <c r="AY347" s="239" t="s">
        <v>139</v>
      </c>
    </row>
    <row r="348" s="14" customFormat="1">
      <c r="A348" s="14"/>
      <c r="B348" s="240"/>
      <c r="C348" s="241"/>
      <c r="D348" s="231" t="s">
        <v>150</v>
      </c>
      <c r="E348" s="242" t="s">
        <v>1</v>
      </c>
      <c r="F348" s="243" t="s">
        <v>194</v>
      </c>
      <c r="G348" s="241"/>
      <c r="H348" s="244">
        <v>10.189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150</v>
      </c>
      <c r="AU348" s="250" t="s">
        <v>148</v>
      </c>
      <c r="AV348" s="14" t="s">
        <v>148</v>
      </c>
      <c r="AW348" s="14" t="s">
        <v>30</v>
      </c>
      <c r="AX348" s="14" t="s">
        <v>73</v>
      </c>
      <c r="AY348" s="250" t="s">
        <v>139</v>
      </c>
    </row>
    <row r="349" s="13" customFormat="1">
      <c r="A349" s="13"/>
      <c r="B349" s="229"/>
      <c r="C349" s="230"/>
      <c r="D349" s="231" t="s">
        <v>150</v>
      </c>
      <c r="E349" s="232" t="s">
        <v>1</v>
      </c>
      <c r="F349" s="233" t="s">
        <v>195</v>
      </c>
      <c r="G349" s="230"/>
      <c r="H349" s="232" t="s">
        <v>1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150</v>
      </c>
      <c r="AU349" s="239" t="s">
        <v>148</v>
      </c>
      <c r="AV349" s="13" t="s">
        <v>81</v>
      </c>
      <c r="AW349" s="13" t="s">
        <v>30</v>
      </c>
      <c r="AX349" s="13" t="s">
        <v>73</v>
      </c>
      <c r="AY349" s="239" t="s">
        <v>139</v>
      </c>
    </row>
    <row r="350" s="14" customFormat="1">
      <c r="A350" s="14"/>
      <c r="B350" s="240"/>
      <c r="C350" s="241"/>
      <c r="D350" s="231" t="s">
        <v>150</v>
      </c>
      <c r="E350" s="242" t="s">
        <v>1</v>
      </c>
      <c r="F350" s="243" t="s">
        <v>196</v>
      </c>
      <c r="G350" s="241"/>
      <c r="H350" s="244">
        <v>2.0070000000000001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150</v>
      </c>
      <c r="AU350" s="250" t="s">
        <v>148</v>
      </c>
      <c r="AV350" s="14" t="s">
        <v>148</v>
      </c>
      <c r="AW350" s="14" t="s">
        <v>30</v>
      </c>
      <c r="AX350" s="14" t="s">
        <v>73</v>
      </c>
      <c r="AY350" s="250" t="s">
        <v>139</v>
      </c>
    </row>
    <row r="351" s="13" customFormat="1">
      <c r="A351" s="13"/>
      <c r="B351" s="229"/>
      <c r="C351" s="230"/>
      <c r="D351" s="231" t="s">
        <v>150</v>
      </c>
      <c r="E351" s="232" t="s">
        <v>1</v>
      </c>
      <c r="F351" s="233" t="s">
        <v>197</v>
      </c>
      <c r="G351" s="230"/>
      <c r="H351" s="232" t="s">
        <v>1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150</v>
      </c>
      <c r="AU351" s="239" t="s">
        <v>148</v>
      </c>
      <c r="AV351" s="13" t="s">
        <v>81</v>
      </c>
      <c r="AW351" s="13" t="s">
        <v>30</v>
      </c>
      <c r="AX351" s="13" t="s">
        <v>73</v>
      </c>
      <c r="AY351" s="239" t="s">
        <v>139</v>
      </c>
    </row>
    <row r="352" s="14" customFormat="1">
      <c r="A352" s="14"/>
      <c r="B352" s="240"/>
      <c r="C352" s="241"/>
      <c r="D352" s="231" t="s">
        <v>150</v>
      </c>
      <c r="E352" s="242" t="s">
        <v>1</v>
      </c>
      <c r="F352" s="243" t="s">
        <v>198</v>
      </c>
      <c r="G352" s="241"/>
      <c r="H352" s="244">
        <v>1.153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0" t="s">
        <v>150</v>
      </c>
      <c r="AU352" s="250" t="s">
        <v>148</v>
      </c>
      <c r="AV352" s="14" t="s">
        <v>148</v>
      </c>
      <c r="AW352" s="14" t="s">
        <v>30</v>
      </c>
      <c r="AX352" s="14" t="s">
        <v>73</v>
      </c>
      <c r="AY352" s="250" t="s">
        <v>139</v>
      </c>
    </row>
    <row r="353" s="13" customFormat="1">
      <c r="A353" s="13"/>
      <c r="B353" s="229"/>
      <c r="C353" s="230"/>
      <c r="D353" s="231" t="s">
        <v>150</v>
      </c>
      <c r="E353" s="232" t="s">
        <v>1</v>
      </c>
      <c r="F353" s="233" t="s">
        <v>168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150</v>
      </c>
      <c r="AU353" s="239" t="s">
        <v>148</v>
      </c>
      <c r="AV353" s="13" t="s">
        <v>81</v>
      </c>
      <c r="AW353" s="13" t="s">
        <v>30</v>
      </c>
      <c r="AX353" s="13" t="s">
        <v>73</v>
      </c>
      <c r="AY353" s="239" t="s">
        <v>139</v>
      </c>
    </row>
    <row r="354" s="14" customFormat="1">
      <c r="A354" s="14"/>
      <c r="B354" s="240"/>
      <c r="C354" s="241"/>
      <c r="D354" s="231" t="s">
        <v>150</v>
      </c>
      <c r="E354" s="242" t="s">
        <v>1</v>
      </c>
      <c r="F354" s="243" t="s">
        <v>199</v>
      </c>
      <c r="G354" s="241"/>
      <c r="H354" s="244">
        <v>7.1109999999999998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150</v>
      </c>
      <c r="AU354" s="250" t="s">
        <v>148</v>
      </c>
      <c r="AV354" s="14" t="s">
        <v>148</v>
      </c>
      <c r="AW354" s="14" t="s">
        <v>30</v>
      </c>
      <c r="AX354" s="14" t="s">
        <v>73</v>
      </c>
      <c r="AY354" s="250" t="s">
        <v>139</v>
      </c>
    </row>
    <row r="355" s="13" customFormat="1">
      <c r="A355" s="13"/>
      <c r="B355" s="229"/>
      <c r="C355" s="230"/>
      <c r="D355" s="231" t="s">
        <v>150</v>
      </c>
      <c r="E355" s="232" t="s">
        <v>1</v>
      </c>
      <c r="F355" s="233" t="s">
        <v>200</v>
      </c>
      <c r="G355" s="230"/>
      <c r="H355" s="232" t="s">
        <v>1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150</v>
      </c>
      <c r="AU355" s="239" t="s">
        <v>148</v>
      </c>
      <c r="AV355" s="13" t="s">
        <v>81</v>
      </c>
      <c r="AW355" s="13" t="s">
        <v>30</v>
      </c>
      <c r="AX355" s="13" t="s">
        <v>73</v>
      </c>
      <c r="AY355" s="239" t="s">
        <v>139</v>
      </c>
    </row>
    <row r="356" s="14" customFormat="1">
      <c r="A356" s="14"/>
      <c r="B356" s="240"/>
      <c r="C356" s="241"/>
      <c r="D356" s="231" t="s">
        <v>150</v>
      </c>
      <c r="E356" s="242" t="s">
        <v>1</v>
      </c>
      <c r="F356" s="243" t="s">
        <v>201</v>
      </c>
      <c r="G356" s="241"/>
      <c r="H356" s="244">
        <v>26.088000000000001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150</v>
      </c>
      <c r="AU356" s="250" t="s">
        <v>148</v>
      </c>
      <c r="AV356" s="14" t="s">
        <v>148</v>
      </c>
      <c r="AW356" s="14" t="s">
        <v>30</v>
      </c>
      <c r="AX356" s="14" t="s">
        <v>73</v>
      </c>
      <c r="AY356" s="250" t="s">
        <v>139</v>
      </c>
    </row>
    <row r="357" s="13" customFormat="1">
      <c r="A357" s="13"/>
      <c r="B357" s="229"/>
      <c r="C357" s="230"/>
      <c r="D357" s="231" t="s">
        <v>150</v>
      </c>
      <c r="E357" s="232" t="s">
        <v>1</v>
      </c>
      <c r="F357" s="233" t="s">
        <v>202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150</v>
      </c>
      <c r="AU357" s="239" t="s">
        <v>148</v>
      </c>
      <c r="AV357" s="13" t="s">
        <v>81</v>
      </c>
      <c r="AW357" s="13" t="s">
        <v>30</v>
      </c>
      <c r="AX357" s="13" t="s">
        <v>73</v>
      </c>
      <c r="AY357" s="239" t="s">
        <v>139</v>
      </c>
    </row>
    <row r="358" s="14" customFormat="1">
      <c r="A358" s="14"/>
      <c r="B358" s="240"/>
      <c r="C358" s="241"/>
      <c r="D358" s="231" t="s">
        <v>150</v>
      </c>
      <c r="E358" s="242" t="s">
        <v>1</v>
      </c>
      <c r="F358" s="243" t="s">
        <v>203</v>
      </c>
      <c r="G358" s="241"/>
      <c r="H358" s="244">
        <v>22.337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150</v>
      </c>
      <c r="AU358" s="250" t="s">
        <v>148</v>
      </c>
      <c r="AV358" s="14" t="s">
        <v>148</v>
      </c>
      <c r="AW358" s="14" t="s">
        <v>30</v>
      </c>
      <c r="AX358" s="14" t="s">
        <v>73</v>
      </c>
      <c r="AY358" s="250" t="s">
        <v>139</v>
      </c>
    </row>
    <row r="359" s="15" customFormat="1">
      <c r="A359" s="15"/>
      <c r="B359" s="251"/>
      <c r="C359" s="252"/>
      <c r="D359" s="231" t="s">
        <v>150</v>
      </c>
      <c r="E359" s="253" t="s">
        <v>1</v>
      </c>
      <c r="F359" s="254" t="s">
        <v>164</v>
      </c>
      <c r="G359" s="252"/>
      <c r="H359" s="255">
        <v>68.885000000000005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1" t="s">
        <v>150</v>
      </c>
      <c r="AU359" s="261" t="s">
        <v>148</v>
      </c>
      <c r="AV359" s="15" t="s">
        <v>147</v>
      </c>
      <c r="AW359" s="15" t="s">
        <v>30</v>
      </c>
      <c r="AX359" s="15" t="s">
        <v>81</v>
      </c>
      <c r="AY359" s="261" t="s">
        <v>139</v>
      </c>
    </row>
    <row r="360" s="2" customFormat="1" ht="16.5" customHeight="1">
      <c r="A360" s="38"/>
      <c r="B360" s="39"/>
      <c r="C360" s="215" t="s">
        <v>312</v>
      </c>
      <c r="D360" s="215" t="s">
        <v>143</v>
      </c>
      <c r="E360" s="216" t="s">
        <v>313</v>
      </c>
      <c r="F360" s="217" t="s">
        <v>314</v>
      </c>
      <c r="G360" s="218" t="s">
        <v>160</v>
      </c>
      <c r="H360" s="219">
        <v>2250</v>
      </c>
      <c r="I360" s="220"/>
      <c r="J360" s="221">
        <f>ROUND(I360*H360,2)</f>
        <v>0</v>
      </c>
      <c r="K360" s="222"/>
      <c r="L360" s="44"/>
      <c r="M360" s="223" t="s">
        <v>1</v>
      </c>
      <c r="N360" s="224" t="s">
        <v>39</v>
      </c>
      <c r="O360" s="91"/>
      <c r="P360" s="225">
        <f>O360*H360</f>
        <v>0</v>
      </c>
      <c r="Q360" s="225">
        <v>0</v>
      </c>
      <c r="R360" s="225">
        <f>Q360*H360</f>
        <v>0</v>
      </c>
      <c r="S360" s="225">
        <v>0</v>
      </c>
      <c r="T360" s="22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7" t="s">
        <v>147</v>
      </c>
      <c r="AT360" s="227" t="s">
        <v>143</v>
      </c>
      <c r="AU360" s="227" t="s">
        <v>148</v>
      </c>
      <c r="AY360" s="17" t="s">
        <v>139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17" t="s">
        <v>148</v>
      </c>
      <c r="BK360" s="228">
        <f>ROUND(I360*H360,2)</f>
        <v>0</v>
      </c>
      <c r="BL360" s="17" t="s">
        <v>147</v>
      </c>
      <c r="BM360" s="227" t="s">
        <v>315</v>
      </c>
    </row>
    <row r="361" s="13" customFormat="1">
      <c r="A361" s="13"/>
      <c r="B361" s="229"/>
      <c r="C361" s="230"/>
      <c r="D361" s="231" t="s">
        <v>150</v>
      </c>
      <c r="E361" s="232" t="s">
        <v>1</v>
      </c>
      <c r="F361" s="233" t="s">
        <v>316</v>
      </c>
      <c r="G361" s="230"/>
      <c r="H361" s="232" t="s">
        <v>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150</v>
      </c>
      <c r="AU361" s="239" t="s">
        <v>148</v>
      </c>
      <c r="AV361" s="13" t="s">
        <v>81</v>
      </c>
      <c r="AW361" s="13" t="s">
        <v>30</v>
      </c>
      <c r="AX361" s="13" t="s">
        <v>73</v>
      </c>
      <c r="AY361" s="239" t="s">
        <v>139</v>
      </c>
    </row>
    <row r="362" s="14" customFormat="1">
      <c r="A362" s="14"/>
      <c r="B362" s="240"/>
      <c r="C362" s="241"/>
      <c r="D362" s="231" t="s">
        <v>150</v>
      </c>
      <c r="E362" s="242" t="s">
        <v>1</v>
      </c>
      <c r="F362" s="243" t="s">
        <v>317</v>
      </c>
      <c r="G362" s="241"/>
      <c r="H362" s="244">
        <v>2250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150</v>
      </c>
      <c r="AU362" s="250" t="s">
        <v>148</v>
      </c>
      <c r="AV362" s="14" t="s">
        <v>148</v>
      </c>
      <c r="AW362" s="14" t="s">
        <v>30</v>
      </c>
      <c r="AX362" s="14" t="s">
        <v>81</v>
      </c>
      <c r="AY362" s="250" t="s">
        <v>139</v>
      </c>
    </row>
    <row r="363" s="2" customFormat="1" ht="24.15" customHeight="1">
      <c r="A363" s="38"/>
      <c r="B363" s="39"/>
      <c r="C363" s="215" t="s">
        <v>318</v>
      </c>
      <c r="D363" s="215" t="s">
        <v>143</v>
      </c>
      <c r="E363" s="216" t="s">
        <v>319</v>
      </c>
      <c r="F363" s="217" t="s">
        <v>320</v>
      </c>
      <c r="G363" s="218" t="s">
        <v>160</v>
      </c>
      <c r="H363" s="219">
        <v>16.690000000000001</v>
      </c>
      <c r="I363" s="220"/>
      <c r="J363" s="221">
        <f>ROUND(I363*H363,2)</f>
        <v>0</v>
      </c>
      <c r="K363" s="222"/>
      <c r="L363" s="44"/>
      <c r="M363" s="223" t="s">
        <v>1</v>
      </c>
      <c r="N363" s="224" t="s">
        <v>39</v>
      </c>
      <c r="O363" s="91"/>
      <c r="P363" s="225">
        <f>O363*H363</f>
        <v>0</v>
      </c>
      <c r="Q363" s="225">
        <v>0</v>
      </c>
      <c r="R363" s="225">
        <f>Q363*H363</f>
        <v>0</v>
      </c>
      <c r="S363" s="225">
        <v>0.26100000000000001</v>
      </c>
      <c r="T363" s="226">
        <f>S363*H363</f>
        <v>4.3560900000000009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7" t="s">
        <v>147</v>
      </c>
      <c r="AT363" s="227" t="s">
        <v>143</v>
      </c>
      <c r="AU363" s="227" t="s">
        <v>148</v>
      </c>
      <c r="AY363" s="17" t="s">
        <v>139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7" t="s">
        <v>148</v>
      </c>
      <c r="BK363" s="228">
        <f>ROUND(I363*H363,2)</f>
        <v>0</v>
      </c>
      <c r="BL363" s="17" t="s">
        <v>147</v>
      </c>
      <c r="BM363" s="227" t="s">
        <v>321</v>
      </c>
    </row>
    <row r="364" s="13" customFormat="1">
      <c r="A364" s="13"/>
      <c r="B364" s="229"/>
      <c r="C364" s="230"/>
      <c r="D364" s="231" t="s">
        <v>150</v>
      </c>
      <c r="E364" s="232" t="s">
        <v>1</v>
      </c>
      <c r="F364" s="233" t="s">
        <v>168</v>
      </c>
      <c r="G364" s="230"/>
      <c r="H364" s="232" t="s">
        <v>1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150</v>
      </c>
      <c r="AU364" s="239" t="s">
        <v>148</v>
      </c>
      <c r="AV364" s="13" t="s">
        <v>81</v>
      </c>
      <c r="AW364" s="13" t="s">
        <v>30</v>
      </c>
      <c r="AX364" s="13" t="s">
        <v>73</v>
      </c>
      <c r="AY364" s="239" t="s">
        <v>139</v>
      </c>
    </row>
    <row r="365" s="14" customFormat="1">
      <c r="A365" s="14"/>
      <c r="B365" s="240"/>
      <c r="C365" s="241"/>
      <c r="D365" s="231" t="s">
        <v>150</v>
      </c>
      <c r="E365" s="242" t="s">
        <v>1</v>
      </c>
      <c r="F365" s="243" t="s">
        <v>322</v>
      </c>
      <c r="G365" s="241"/>
      <c r="H365" s="244">
        <v>11.821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150</v>
      </c>
      <c r="AU365" s="250" t="s">
        <v>148</v>
      </c>
      <c r="AV365" s="14" t="s">
        <v>148</v>
      </c>
      <c r="AW365" s="14" t="s">
        <v>30</v>
      </c>
      <c r="AX365" s="14" t="s">
        <v>73</v>
      </c>
      <c r="AY365" s="250" t="s">
        <v>139</v>
      </c>
    </row>
    <row r="366" s="14" customFormat="1">
      <c r="A366" s="14"/>
      <c r="B366" s="240"/>
      <c r="C366" s="241"/>
      <c r="D366" s="231" t="s">
        <v>150</v>
      </c>
      <c r="E366" s="242" t="s">
        <v>1</v>
      </c>
      <c r="F366" s="243" t="s">
        <v>323</v>
      </c>
      <c r="G366" s="241"/>
      <c r="H366" s="244">
        <v>1.21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150</v>
      </c>
      <c r="AU366" s="250" t="s">
        <v>148</v>
      </c>
      <c r="AV366" s="14" t="s">
        <v>148</v>
      </c>
      <c r="AW366" s="14" t="s">
        <v>30</v>
      </c>
      <c r="AX366" s="14" t="s">
        <v>73</v>
      </c>
      <c r="AY366" s="250" t="s">
        <v>139</v>
      </c>
    </row>
    <row r="367" s="13" customFormat="1">
      <c r="A367" s="13"/>
      <c r="B367" s="229"/>
      <c r="C367" s="230"/>
      <c r="D367" s="231" t="s">
        <v>150</v>
      </c>
      <c r="E367" s="232" t="s">
        <v>1</v>
      </c>
      <c r="F367" s="233" t="s">
        <v>324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150</v>
      </c>
      <c r="AU367" s="239" t="s">
        <v>148</v>
      </c>
      <c r="AV367" s="13" t="s">
        <v>81</v>
      </c>
      <c r="AW367" s="13" t="s">
        <v>30</v>
      </c>
      <c r="AX367" s="13" t="s">
        <v>73</v>
      </c>
      <c r="AY367" s="239" t="s">
        <v>139</v>
      </c>
    </row>
    <row r="368" s="14" customFormat="1">
      <c r="A368" s="14"/>
      <c r="B368" s="240"/>
      <c r="C368" s="241"/>
      <c r="D368" s="231" t="s">
        <v>150</v>
      </c>
      <c r="E368" s="242" t="s">
        <v>1</v>
      </c>
      <c r="F368" s="243" t="s">
        <v>81</v>
      </c>
      <c r="G368" s="241"/>
      <c r="H368" s="244">
        <v>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150</v>
      </c>
      <c r="AU368" s="250" t="s">
        <v>148</v>
      </c>
      <c r="AV368" s="14" t="s">
        <v>148</v>
      </c>
      <c r="AW368" s="14" t="s">
        <v>30</v>
      </c>
      <c r="AX368" s="14" t="s">
        <v>73</v>
      </c>
      <c r="AY368" s="250" t="s">
        <v>139</v>
      </c>
    </row>
    <row r="369" s="13" customFormat="1">
      <c r="A369" s="13"/>
      <c r="B369" s="229"/>
      <c r="C369" s="230"/>
      <c r="D369" s="231" t="s">
        <v>150</v>
      </c>
      <c r="E369" s="232" t="s">
        <v>1</v>
      </c>
      <c r="F369" s="233" t="s">
        <v>325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150</v>
      </c>
      <c r="AU369" s="239" t="s">
        <v>148</v>
      </c>
      <c r="AV369" s="13" t="s">
        <v>81</v>
      </c>
      <c r="AW369" s="13" t="s">
        <v>30</v>
      </c>
      <c r="AX369" s="13" t="s">
        <v>73</v>
      </c>
      <c r="AY369" s="239" t="s">
        <v>139</v>
      </c>
    </row>
    <row r="370" s="14" customFormat="1">
      <c r="A370" s="14"/>
      <c r="B370" s="240"/>
      <c r="C370" s="241"/>
      <c r="D370" s="231" t="s">
        <v>150</v>
      </c>
      <c r="E370" s="242" t="s">
        <v>1</v>
      </c>
      <c r="F370" s="243" t="s">
        <v>326</v>
      </c>
      <c r="G370" s="241"/>
      <c r="H370" s="244">
        <v>1.1299999999999999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150</v>
      </c>
      <c r="AU370" s="250" t="s">
        <v>148</v>
      </c>
      <c r="AV370" s="14" t="s">
        <v>148</v>
      </c>
      <c r="AW370" s="14" t="s">
        <v>30</v>
      </c>
      <c r="AX370" s="14" t="s">
        <v>73</v>
      </c>
      <c r="AY370" s="250" t="s">
        <v>139</v>
      </c>
    </row>
    <row r="371" s="13" customFormat="1">
      <c r="A371" s="13"/>
      <c r="B371" s="229"/>
      <c r="C371" s="230"/>
      <c r="D371" s="231" t="s">
        <v>150</v>
      </c>
      <c r="E371" s="232" t="s">
        <v>1</v>
      </c>
      <c r="F371" s="233" t="s">
        <v>327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150</v>
      </c>
      <c r="AU371" s="239" t="s">
        <v>148</v>
      </c>
      <c r="AV371" s="13" t="s">
        <v>81</v>
      </c>
      <c r="AW371" s="13" t="s">
        <v>30</v>
      </c>
      <c r="AX371" s="13" t="s">
        <v>73</v>
      </c>
      <c r="AY371" s="239" t="s">
        <v>139</v>
      </c>
    </row>
    <row r="372" s="14" customFormat="1">
      <c r="A372" s="14"/>
      <c r="B372" s="240"/>
      <c r="C372" s="241"/>
      <c r="D372" s="231" t="s">
        <v>150</v>
      </c>
      <c r="E372" s="242" t="s">
        <v>1</v>
      </c>
      <c r="F372" s="243" t="s">
        <v>328</v>
      </c>
      <c r="G372" s="241"/>
      <c r="H372" s="244">
        <v>1.5289999999999999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150</v>
      </c>
      <c r="AU372" s="250" t="s">
        <v>148</v>
      </c>
      <c r="AV372" s="14" t="s">
        <v>148</v>
      </c>
      <c r="AW372" s="14" t="s">
        <v>30</v>
      </c>
      <c r="AX372" s="14" t="s">
        <v>73</v>
      </c>
      <c r="AY372" s="250" t="s">
        <v>139</v>
      </c>
    </row>
    <row r="373" s="15" customFormat="1">
      <c r="A373" s="15"/>
      <c r="B373" s="251"/>
      <c r="C373" s="252"/>
      <c r="D373" s="231" t="s">
        <v>150</v>
      </c>
      <c r="E373" s="253" t="s">
        <v>1</v>
      </c>
      <c r="F373" s="254" t="s">
        <v>164</v>
      </c>
      <c r="G373" s="252"/>
      <c r="H373" s="255">
        <v>16.689999999999998</v>
      </c>
      <c r="I373" s="256"/>
      <c r="J373" s="252"/>
      <c r="K373" s="252"/>
      <c r="L373" s="257"/>
      <c r="M373" s="258"/>
      <c r="N373" s="259"/>
      <c r="O373" s="259"/>
      <c r="P373" s="259"/>
      <c r="Q373" s="259"/>
      <c r="R373" s="259"/>
      <c r="S373" s="259"/>
      <c r="T373" s="260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1" t="s">
        <v>150</v>
      </c>
      <c r="AU373" s="261" t="s">
        <v>148</v>
      </c>
      <c r="AV373" s="15" t="s">
        <v>147</v>
      </c>
      <c r="AW373" s="15" t="s">
        <v>30</v>
      </c>
      <c r="AX373" s="15" t="s">
        <v>81</v>
      </c>
      <c r="AY373" s="261" t="s">
        <v>139</v>
      </c>
    </row>
    <row r="374" s="2" customFormat="1" ht="21.75" customHeight="1">
      <c r="A374" s="38"/>
      <c r="B374" s="39"/>
      <c r="C374" s="215" t="s">
        <v>329</v>
      </c>
      <c r="D374" s="215" t="s">
        <v>143</v>
      </c>
      <c r="E374" s="216" t="s">
        <v>330</v>
      </c>
      <c r="F374" s="217" t="s">
        <v>331</v>
      </c>
      <c r="G374" s="218" t="s">
        <v>160</v>
      </c>
      <c r="H374" s="219">
        <v>10.23</v>
      </c>
      <c r="I374" s="220"/>
      <c r="J374" s="221">
        <f>ROUND(I374*H374,2)</f>
        <v>0</v>
      </c>
      <c r="K374" s="222"/>
      <c r="L374" s="44"/>
      <c r="M374" s="223" t="s">
        <v>1</v>
      </c>
      <c r="N374" s="224" t="s">
        <v>39</v>
      </c>
      <c r="O374" s="91"/>
      <c r="P374" s="225">
        <f>O374*H374</f>
        <v>0</v>
      </c>
      <c r="Q374" s="225">
        <v>0</v>
      </c>
      <c r="R374" s="225">
        <f>Q374*H374</f>
        <v>0</v>
      </c>
      <c r="S374" s="225">
        <v>0</v>
      </c>
      <c r="T374" s="22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147</v>
      </c>
      <c r="AT374" s="227" t="s">
        <v>143</v>
      </c>
      <c r="AU374" s="227" t="s">
        <v>148</v>
      </c>
      <c r="AY374" s="17" t="s">
        <v>139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148</v>
      </c>
      <c r="BK374" s="228">
        <f>ROUND(I374*H374,2)</f>
        <v>0</v>
      </c>
      <c r="BL374" s="17" t="s">
        <v>147</v>
      </c>
      <c r="BM374" s="227" t="s">
        <v>332</v>
      </c>
    </row>
    <row r="375" s="13" customFormat="1">
      <c r="A375" s="13"/>
      <c r="B375" s="229"/>
      <c r="C375" s="230"/>
      <c r="D375" s="231" t="s">
        <v>150</v>
      </c>
      <c r="E375" s="232" t="s">
        <v>1</v>
      </c>
      <c r="F375" s="233" t="s">
        <v>195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150</v>
      </c>
      <c r="AU375" s="239" t="s">
        <v>148</v>
      </c>
      <c r="AV375" s="13" t="s">
        <v>81</v>
      </c>
      <c r="AW375" s="13" t="s">
        <v>30</v>
      </c>
      <c r="AX375" s="13" t="s">
        <v>73</v>
      </c>
      <c r="AY375" s="239" t="s">
        <v>139</v>
      </c>
    </row>
    <row r="376" s="14" customFormat="1">
      <c r="A376" s="14"/>
      <c r="B376" s="240"/>
      <c r="C376" s="241"/>
      <c r="D376" s="231" t="s">
        <v>150</v>
      </c>
      <c r="E376" s="242" t="s">
        <v>1</v>
      </c>
      <c r="F376" s="243" t="s">
        <v>333</v>
      </c>
      <c r="G376" s="241"/>
      <c r="H376" s="244">
        <v>1.968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150</v>
      </c>
      <c r="AU376" s="250" t="s">
        <v>148</v>
      </c>
      <c r="AV376" s="14" t="s">
        <v>148</v>
      </c>
      <c r="AW376" s="14" t="s">
        <v>30</v>
      </c>
      <c r="AX376" s="14" t="s">
        <v>73</v>
      </c>
      <c r="AY376" s="250" t="s">
        <v>139</v>
      </c>
    </row>
    <row r="377" s="13" customFormat="1">
      <c r="A377" s="13"/>
      <c r="B377" s="229"/>
      <c r="C377" s="230"/>
      <c r="D377" s="231" t="s">
        <v>150</v>
      </c>
      <c r="E377" s="232" t="s">
        <v>1</v>
      </c>
      <c r="F377" s="233" t="s">
        <v>197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150</v>
      </c>
      <c r="AU377" s="239" t="s">
        <v>148</v>
      </c>
      <c r="AV377" s="13" t="s">
        <v>81</v>
      </c>
      <c r="AW377" s="13" t="s">
        <v>30</v>
      </c>
      <c r="AX377" s="13" t="s">
        <v>73</v>
      </c>
      <c r="AY377" s="239" t="s">
        <v>139</v>
      </c>
    </row>
    <row r="378" s="14" customFormat="1">
      <c r="A378" s="14"/>
      <c r="B378" s="240"/>
      <c r="C378" s="241"/>
      <c r="D378" s="231" t="s">
        <v>150</v>
      </c>
      <c r="E378" s="242" t="s">
        <v>1</v>
      </c>
      <c r="F378" s="243" t="s">
        <v>334</v>
      </c>
      <c r="G378" s="241"/>
      <c r="H378" s="244">
        <v>1.153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150</v>
      </c>
      <c r="AU378" s="250" t="s">
        <v>148</v>
      </c>
      <c r="AV378" s="14" t="s">
        <v>148</v>
      </c>
      <c r="AW378" s="14" t="s">
        <v>30</v>
      </c>
      <c r="AX378" s="14" t="s">
        <v>73</v>
      </c>
      <c r="AY378" s="250" t="s">
        <v>139</v>
      </c>
    </row>
    <row r="379" s="13" customFormat="1">
      <c r="A379" s="13"/>
      <c r="B379" s="229"/>
      <c r="C379" s="230"/>
      <c r="D379" s="231" t="s">
        <v>150</v>
      </c>
      <c r="E379" s="232" t="s">
        <v>1</v>
      </c>
      <c r="F379" s="233" t="s">
        <v>168</v>
      </c>
      <c r="G379" s="230"/>
      <c r="H379" s="232" t="s">
        <v>1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150</v>
      </c>
      <c r="AU379" s="239" t="s">
        <v>148</v>
      </c>
      <c r="AV379" s="13" t="s">
        <v>81</v>
      </c>
      <c r="AW379" s="13" t="s">
        <v>30</v>
      </c>
      <c r="AX379" s="13" t="s">
        <v>73</v>
      </c>
      <c r="AY379" s="239" t="s">
        <v>139</v>
      </c>
    </row>
    <row r="380" s="14" customFormat="1">
      <c r="A380" s="14"/>
      <c r="B380" s="240"/>
      <c r="C380" s="241"/>
      <c r="D380" s="231" t="s">
        <v>150</v>
      </c>
      <c r="E380" s="242" t="s">
        <v>1</v>
      </c>
      <c r="F380" s="243" t="s">
        <v>335</v>
      </c>
      <c r="G380" s="241"/>
      <c r="H380" s="244">
        <v>7.109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0" t="s">
        <v>150</v>
      </c>
      <c r="AU380" s="250" t="s">
        <v>148</v>
      </c>
      <c r="AV380" s="14" t="s">
        <v>148</v>
      </c>
      <c r="AW380" s="14" t="s">
        <v>30</v>
      </c>
      <c r="AX380" s="14" t="s">
        <v>73</v>
      </c>
      <c r="AY380" s="250" t="s">
        <v>139</v>
      </c>
    </row>
    <row r="381" s="15" customFormat="1">
      <c r="A381" s="15"/>
      <c r="B381" s="251"/>
      <c r="C381" s="252"/>
      <c r="D381" s="231" t="s">
        <v>150</v>
      </c>
      <c r="E381" s="253" t="s">
        <v>1</v>
      </c>
      <c r="F381" s="254" t="s">
        <v>164</v>
      </c>
      <c r="G381" s="252"/>
      <c r="H381" s="255">
        <v>10.23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1" t="s">
        <v>150</v>
      </c>
      <c r="AU381" s="261" t="s">
        <v>148</v>
      </c>
      <c r="AV381" s="15" t="s">
        <v>147</v>
      </c>
      <c r="AW381" s="15" t="s">
        <v>30</v>
      </c>
      <c r="AX381" s="15" t="s">
        <v>81</v>
      </c>
      <c r="AY381" s="261" t="s">
        <v>139</v>
      </c>
    </row>
    <row r="382" s="2" customFormat="1" ht="24.15" customHeight="1">
      <c r="A382" s="38"/>
      <c r="B382" s="39"/>
      <c r="C382" s="215" t="s">
        <v>336</v>
      </c>
      <c r="D382" s="215" t="s">
        <v>143</v>
      </c>
      <c r="E382" s="216" t="s">
        <v>337</v>
      </c>
      <c r="F382" s="217" t="s">
        <v>338</v>
      </c>
      <c r="G382" s="218" t="s">
        <v>160</v>
      </c>
      <c r="H382" s="219">
        <v>10.23</v>
      </c>
      <c r="I382" s="220"/>
      <c r="J382" s="221">
        <f>ROUND(I382*H382,2)</f>
        <v>0</v>
      </c>
      <c r="K382" s="222"/>
      <c r="L382" s="44"/>
      <c r="M382" s="223" t="s">
        <v>1</v>
      </c>
      <c r="N382" s="224" t="s">
        <v>39</v>
      </c>
      <c r="O382" s="91"/>
      <c r="P382" s="225">
        <f>O382*H382</f>
        <v>0</v>
      </c>
      <c r="Q382" s="225">
        <v>0</v>
      </c>
      <c r="R382" s="225">
        <f>Q382*H382</f>
        <v>0</v>
      </c>
      <c r="S382" s="225">
        <v>0</v>
      </c>
      <c r="T382" s="22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7" t="s">
        <v>147</v>
      </c>
      <c r="AT382" s="227" t="s">
        <v>143</v>
      </c>
      <c r="AU382" s="227" t="s">
        <v>148</v>
      </c>
      <c r="AY382" s="17" t="s">
        <v>139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148</v>
      </c>
      <c r="BK382" s="228">
        <f>ROUND(I382*H382,2)</f>
        <v>0</v>
      </c>
      <c r="BL382" s="17" t="s">
        <v>147</v>
      </c>
      <c r="BM382" s="227" t="s">
        <v>339</v>
      </c>
    </row>
    <row r="383" s="13" customFormat="1">
      <c r="A383" s="13"/>
      <c r="B383" s="229"/>
      <c r="C383" s="230"/>
      <c r="D383" s="231" t="s">
        <v>150</v>
      </c>
      <c r="E383" s="232" t="s">
        <v>1</v>
      </c>
      <c r="F383" s="233" t="s">
        <v>195</v>
      </c>
      <c r="G383" s="230"/>
      <c r="H383" s="232" t="s">
        <v>1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150</v>
      </c>
      <c r="AU383" s="239" t="s">
        <v>148</v>
      </c>
      <c r="AV383" s="13" t="s">
        <v>81</v>
      </c>
      <c r="AW383" s="13" t="s">
        <v>30</v>
      </c>
      <c r="AX383" s="13" t="s">
        <v>73</v>
      </c>
      <c r="AY383" s="239" t="s">
        <v>139</v>
      </c>
    </row>
    <row r="384" s="14" customFormat="1">
      <c r="A384" s="14"/>
      <c r="B384" s="240"/>
      <c r="C384" s="241"/>
      <c r="D384" s="231" t="s">
        <v>150</v>
      </c>
      <c r="E384" s="242" t="s">
        <v>1</v>
      </c>
      <c r="F384" s="243" t="s">
        <v>333</v>
      </c>
      <c r="G384" s="241"/>
      <c r="H384" s="244">
        <v>1.968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150</v>
      </c>
      <c r="AU384" s="250" t="s">
        <v>148</v>
      </c>
      <c r="AV384" s="14" t="s">
        <v>148</v>
      </c>
      <c r="AW384" s="14" t="s">
        <v>30</v>
      </c>
      <c r="AX384" s="14" t="s">
        <v>73</v>
      </c>
      <c r="AY384" s="250" t="s">
        <v>139</v>
      </c>
    </row>
    <row r="385" s="13" customFormat="1">
      <c r="A385" s="13"/>
      <c r="B385" s="229"/>
      <c r="C385" s="230"/>
      <c r="D385" s="231" t="s">
        <v>150</v>
      </c>
      <c r="E385" s="232" t="s">
        <v>1</v>
      </c>
      <c r="F385" s="233" t="s">
        <v>197</v>
      </c>
      <c r="G385" s="230"/>
      <c r="H385" s="232" t="s">
        <v>1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150</v>
      </c>
      <c r="AU385" s="239" t="s">
        <v>148</v>
      </c>
      <c r="AV385" s="13" t="s">
        <v>81</v>
      </c>
      <c r="AW385" s="13" t="s">
        <v>30</v>
      </c>
      <c r="AX385" s="13" t="s">
        <v>73</v>
      </c>
      <c r="AY385" s="239" t="s">
        <v>139</v>
      </c>
    </row>
    <row r="386" s="14" customFormat="1">
      <c r="A386" s="14"/>
      <c r="B386" s="240"/>
      <c r="C386" s="241"/>
      <c r="D386" s="231" t="s">
        <v>150</v>
      </c>
      <c r="E386" s="242" t="s">
        <v>1</v>
      </c>
      <c r="F386" s="243" t="s">
        <v>334</v>
      </c>
      <c r="G386" s="241"/>
      <c r="H386" s="244">
        <v>1.153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150</v>
      </c>
      <c r="AU386" s="250" t="s">
        <v>148</v>
      </c>
      <c r="AV386" s="14" t="s">
        <v>148</v>
      </c>
      <c r="AW386" s="14" t="s">
        <v>30</v>
      </c>
      <c r="AX386" s="14" t="s">
        <v>73</v>
      </c>
      <c r="AY386" s="250" t="s">
        <v>139</v>
      </c>
    </row>
    <row r="387" s="13" customFormat="1">
      <c r="A387" s="13"/>
      <c r="B387" s="229"/>
      <c r="C387" s="230"/>
      <c r="D387" s="231" t="s">
        <v>150</v>
      </c>
      <c r="E387" s="232" t="s">
        <v>1</v>
      </c>
      <c r="F387" s="233" t="s">
        <v>168</v>
      </c>
      <c r="G387" s="230"/>
      <c r="H387" s="232" t="s">
        <v>1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150</v>
      </c>
      <c r="AU387" s="239" t="s">
        <v>148</v>
      </c>
      <c r="AV387" s="13" t="s">
        <v>81</v>
      </c>
      <c r="AW387" s="13" t="s">
        <v>30</v>
      </c>
      <c r="AX387" s="13" t="s">
        <v>73</v>
      </c>
      <c r="AY387" s="239" t="s">
        <v>139</v>
      </c>
    </row>
    <row r="388" s="14" customFormat="1">
      <c r="A388" s="14"/>
      <c r="B388" s="240"/>
      <c r="C388" s="241"/>
      <c r="D388" s="231" t="s">
        <v>150</v>
      </c>
      <c r="E388" s="242" t="s">
        <v>1</v>
      </c>
      <c r="F388" s="243" t="s">
        <v>335</v>
      </c>
      <c r="G388" s="241"/>
      <c r="H388" s="244">
        <v>7.109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150</v>
      </c>
      <c r="AU388" s="250" t="s">
        <v>148</v>
      </c>
      <c r="AV388" s="14" t="s">
        <v>148</v>
      </c>
      <c r="AW388" s="14" t="s">
        <v>30</v>
      </c>
      <c r="AX388" s="14" t="s">
        <v>73</v>
      </c>
      <c r="AY388" s="250" t="s">
        <v>139</v>
      </c>
    </row>
    <row r="389" s="15" customFormat="1">
      <c r="A389" s="15"/>
      <c r="B389" s="251"/>
      <c r="C389" s="252"/>
      <c r="D389" s="231" t="s">
        <v>150</v>
      </c>
      <c r="E389" s="253" t="s">
        <v>1</v>
      </c>
      <c r="F389" s="254" t="s">
        <v>164</v>
      </c>
      <c r="G389" s="252"/>
      <c r="H389" s="255">
        <v>10.23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1" t="s">
        <v>150</v>
      </c>
      <c r="AU389" s="261" t="s">
        <v>148</v>
      </c>
      <c r="AV389" s="15" t="s">
        <v>147</v>
      </c>
      <c r="AW389" s="15" t="s">
        <v>30</v>
      </c>
      <c r="AX389" s="15" t="s">
        <v>81</v>
      </c>
      <c r="AY389" s="261" t="s">
        <v>139</v>
      </c>
    </row>
    <row r="390" s="2" customFormat="1" ht="24.15" customHeight="1">
      <c r="A390" s="38"/>
      <c r="B390" s="39"/>
      <c r="C390" s="215" t="s">
        <v>340</v>
      </c>
      <c r="D390" s="215" t="s">
        <v>143</v>
      </c>
      <c r="E390" s="216" t="s">
        <v>341</v>
      </c>
      <c r="F390" s="217" t="s">
        <v>342</v>
      </c>
      <c r="G390" s="218" t="s">
        <v>160</v>
      </c>
      <c r="H390" s="219">
        <v>3.9590000000000001</v>
      </c>
      <c r="I390" s="220"/>
      <c r="J390" s="221">
        <f>ROUND(I390*H390,2)</f>
        <v>0</v>
      </c>
      <c r="K390" s="222"/>
      <c r="L390" s="44"/>
      <c r="M390" s="223" t="s">
        <v>1</v>
      </c>
      <c r="N390" s="224" t="s">
        <v>39</v>
      </c>
      <c r="O390" s="91"/>
      <c r="P390" s="225">
        <f>O390*H390</f>
        <v>0</v>
      </c>
      <c r="Q390" s="225">
        <v>0</v>
      </c>
      <c r="R390" s="225">
        <f>Q390*H390</f>
        <v>0</v>
      </c>
      <c r="S390" s="225">
        <v>0.035000000000000003</v>
      </c>
      <c r="T390" s="226">
        <f>S390*H390</f>
        <v>0.13856500000000002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7" t="s">
        <v>147</v>
      </c>
      <c r="AT390" s="227" t="s">
        <v>143</v>
      </c>
      <c r="AU390" s="227" t="s">
        <v>148</v>
      </c>
      <c r="AY390" s="17" t="s">
        <v>139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17" t="s">
        <v>148</v>
      </c>
      <c r="BK390" s="228">
        <f>ROUND(I390*H390,2)</f>
        <v>0</v>
      </c>
      <c r="BL390" s="17" t="s">
        <v>147</v>
      </c>
      <c r="BM390" s="227" t="s">
        <v>343</v>
      </c>
    </row>
    <row r="391" s="13" customFormat="1">
      <c r="A391" s="13"/>
      <c r="B391" s="229"/>
      <c r="C391" s="230"/>
      <c r="D391" s="231" t="s">
        <v>150</v>
      </c>
      <c r="E391" s="232" t="s">
        <v>1</v>
      </c>
      <c r="F391" s="233" t="s">
        <v>197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150</v>
      </c>
      <c r="AU391" s="239" t="s">
        <v>148</v>
      </c>
      <c r="AV391" s="13" t="s">
        <v>81</v>
      </c>
      <c r="AW391" s="13" t="s">
        <v>30</v>
      </c>
      <c r="AX391" s="13" t="s">
        <v>73</v>
      </c>
      <c r="AY391" s="239" t="s">
        <v>139</v>
      </c>
    </row>
    <row r="392" s="14" customFormat="1">
      <c r="A392" s="14"/>
      <c r="B392" s="240"/>
      <c r="C392" s="241"/>
      <c r="D392" s="231" t="s">
        <v>150</v>
      </c>
      <c r="E392" s="242" t="s">
        <v>1</v>
      </c>
      <c r="F392" s="243" t="s">
        <v>344</v>
      </c>
      <c r="G392" s="241"/>
      <c r="H392" s="244">
        <v>1.218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150</v>
      </c>
      <c r="AU392" s="250" t="s">
        <v>148</v>
      </c>
      <c r="AV392" s="14" t="s">
        <v>148</v>
      </c>
      <c r="AW392" s="14" t="s">
        <v>30</v>
      </c>
      <c r="AX392" s="14" t="s">
        <v>73</v>
      </c>
      <c r="AY392" s="250" t="s">
        <v>139</v>
      </c>
    </row>
    <row r="393" s="13" customFormat="1">
      <c r="A393" s="13"/>
      <c r="B393" s="229"/>
      <c r="C393" s="230"/>
      <c r="D393" s="231" t="s">
        <v>150</v>
      </c>
      <c r="E393" s="232" t="s">
        <v>1</v>
      </c>
      <c r="F393" s="233" t="s">
        <v>168</v>
      </c>
      <c r="G393" s="230"/>
      <c r="H393" s="232" t="s">
        <v>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150</v>
      </c>
      <c r="AU393" s="239" t="s">
        <v>148</v>
      </c>
      <c r="AV393" s="13" t="s">
        <v>81</v>
      </c>
      <c r="AW393" s="13" t="s">
        <v>30</v>
      </c>
      <c r="AX393" s="13" t="s">
        <v>73</v>
      </c>
      <c r="AY393" s="239" t="s">
        <v>139</v>
      </c>
    </row>
    <row r="394" s="14" customFormat="1">
      <c r="A394" s="14"/>
      <c r="B394" s="240"/>
      <c r="C394" s="241"/>
      <c r="D394" s="231" t="s">
        <v>150</v>
      </c>
      <c r="E394" s="242" t="s">
        <v>1</v>
      </c>
      <c r="F394" s="243" t="s">
        <v>345</v>
      </c>
      <c r="G394" s="241"/>
      <c r="H394" s="244">
        <v>2.7410000000000001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150</v>
      </c>
      <c r="AU394" s="250" t="s">
        <v>148</v>
      </c>
      <c r="AV394" s="14" t="s">
        <v>148</v>
      </c>
      <c r="AW394" s="14" t="s">
        <v>30</v>
      </c>
      <c r="AX394" s="14" t="s">
        <v>73</v>
      </c>
      <c r="AY394" s="250" t="s">
        <v>139</v>
      </c>
    </row>
    <row r="395" s="15" customFormat="1">
      <c r="A395" s="15"/>
      <c r="B395" s="251"/>
      <c r="C395" s="252"/>
      <c r="D395" s="231" t="s">
        <v>150</v>
      </c>
      <c r="E395" s="253" t="s">
        <v>1</v>
      </c>
      <c r="F395" s="254" t="s">
        <v>164</v>
      </c>
      <c r="G395" s="252"/>
      <c r="H395" s="255">
        <v>3.9590000000000001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1" t="s">
        <v>150</v>
      </c>
      <c r="AU395" s="261" t="s">
        <v>148</v>
      </c>
      <c r="AV395" s="15" t="s">
        <v>147</v>
      </c>
      <c r="AW395" s="15" t="s">
        <v>30</v>
      </c>
      <c r="AX395" s="15" t="s">
        <v>81</v>
      </c>
      <c r="AY395" s="261" t="s">
        <v>139</v>
      </c>
    </row>
    <row r="396" s="2" customFormat="1" ht="24.15" customHeight="1">
      <c r="A396" s="38"/>
      <c r="B396" s="39"/>
      <c r="C396" s="215" t="s">
        <v>346</v>
      </c>
      <c r="D396" s="215" t="s">
        <v>143</v>
      </c>
      <c r="E396" s="216" t="s">
        <v>347</v>
      </c>
      <c r="F396" s="217" t="s">
        <v>348</v>
      </c>
      <c r="G396" s="218" t="s">
        <v>281</v>
      </c>
      <c r="H396" s="219">
        <v>0.41199999999999998</v>
      </c>
      <c r="I396" s="220"/>
      <c r="J396" s="221">
        <f>ROUND(I396*H396,2)</f>
        <v>0</v>
      </c>
      <c r="K396" s="222"/>
      <c r="L396" s="44"/>
      <c r="M396" s="223" t="s">
        <v>1</v>
      </c>
      <c r="N396" s="224" t="s">
        <v>39</v>
      </c>
      <c r="O396" s="91"/>
      <c r="P396" s="225">
        <f>O396*H396</f>
        <v>0</v>
      </c>
      <c r="Q396" s="225">
        <v>0</v>
      </c>
      <c r="R396" s="225">
        <f>Q396*H396</f>
        <v>0</v>
      </c>
      <c r="S396" s="225">
        <v>1.3999999999999999</v>
      </c>
      <c r="T396" s="226">
        <f>S396*H396</f>
        <v>0.57679999999999998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7" t="s">
        <v>147</v>
      </c>
      <c r="AT396" s="227" t="s">
        <v>143</v>
      </c>
      <c r="AU396" s="227" t="s">
        <v>148</v>
      </c>
      <c r="AY396" s="17" t="s">
        <v>139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7" t="s">
        <v>148</v>
      </c>
      <c r="BK396" s="228">
        <f>ROUND(I396*H396,2)</f>
        <v>0</v>
      </c>
      <c r="BL396" s="17" t="s">
        <v>147</v>
      </c>
      <c r="BM396" s="227" t="s">
        <v>349</v>
      </c>
    </row>
    <row r="397" s="13" customFormat="1">
      <c r="A397" s="13"/>
      <c r="B397" s="229"/>
      <c r="C397" s="230"/>
      <c r="D397" s="231" t="s">
        <v>150</v>
      </c>
      <c r="E397" s="232" t="s">
        <v>1</v>
      </c>
      <c r="F397" s="233" t="s">
        <v>283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150</v>
      </c>
      <c r="AU397" s="239" t="s">
        <v>148</v>
      </c>
      <c r="AV397" s="13" t="s">
        <v>81</v>
      </c>
      <c r="AW397" s="13" t="s">
        <v>30</v>
      </c>
      <c r="AX397" s="13" t="s">
        <v>73</v>
      </c>
      <c r="AY397" s="239" t="s">
        <v>139</v>
      </c>
    </row>
    <row r="398" s="14" customFormat="1">
      <c r="A398" s="14"/>
      <c r="B398" s="240"/>
      <c r="C398" s="241"/>
      <c r="D398" s="231" t="s">
        <v>150</v>
      </c>
      <c r="E398" s="242" t="s">
        <v>1</v>
      </c>
      <c r="F398" s="243" t="s">
        <v>284</v>
      </c>
      <c r="G398" s="241"/>
      <c r="H398" s="244">
        <v>0.059999999999999998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150</v>
      </c>
      <c r="AU398" s="250" t="s">
        <v>148</v>
      </c>
      <c r="AV398" s="14" t="s">
        <v>148</v>
      </c>
      <c r="AW398" s="14" t="s">
        <v>30</v>
      </c>
      <c r="AX398" s="14" t="s">
        <v>73</v>
      </c>
      <c r="AY398" s="250" t="s">
        <v>139</v>
      </c>
    </row>
    <row r="399" s="13" customFormat="1">
      <c r="A399" s="13"/>
      <c r="B399" s="229"/>
      <c r="C399" s="230"/>
      <c r="D399" s="231" t="s">
        <v>150</v>
      </c>
      <c r="E399" s="232" t="s">
        <v>1</v>
      </c>
      <c r="F399" s="233" t="s">
        <v>302</v>
      </c>
      <c r="G399" s="230"/>
      <c r="H399" s="232" t="s">
        <v>1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150</v>
      </c>
      <c r="AU399" s="239" t="s">
        <v>148</v>
      </c>
      <c r="AV399" s="13" t="s">
        <v>81</v>
      </c>
      <c r="AW399" s="13" t="s">
        <v>30</v>
      </c>
      <c r="AX399" s="13" t="s">
        <v>73</v>
      </c>
      <c r="AY399" s="239" t="s">
        <v>139</v>
      </c>
    </row>
    <row r="400" s="14" customFormat="1">
      <c r="A400" s="14"/>
      <c r="B400" s="240"/>
      <c r="C400" s="241"/>
      <c r="D400" s="231" t="s">
        <v>150</v>
      </c>
      <c r="E400" s="242" t="s">
        <v>1</v>
      </c>
      <c r="F400" s="243" t="s">
        <v>286</v>
      </c>
      <c r="G400" s="241"/>
      <c r="H400" s="244">
        <v>0.244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150</v>
      </c>
      <c r="AU400" s="250" t="s">
        <v>148</v>
      </c>
      <c r="AV400" s="14" t="s">
        <v>148</v>
      </c>
      <c r="AW400" s="14" t="s">
        <v>30</v>
      </c>
      <c r="AX400" s="14" t="s">
        <v>73</v>
      </c>
      <c r="AY400" s="250" t="s">
        <v>139</v>
      </c>
    </row>
    <row r="401" s="13" customFormat="1">
      <c r="A401" s="13"/>
      <c r="B401" s="229"/>
      <c r="C401" s="230"/>
      <c r="D401" s="231" t="s">
        <v>150</v>
      </c>
      <c r="E401" s="232" t="s">
        <v>1</v>
      </c>
      <c r="F401" s="233" t="s">
        <v>287</v>
      </c>
      <c r="G401" s="230"/>
      <c r="H401" s="232" t="s">
        <v>1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150</v>
      </c>
      <c r="AU401" s="239" t="s">
        <v>148</v>
      </c>
      <c r="AV401" s="13" t="s">
        <v>81</v>
      </c>
      <c r="AW401" s="13" t="s">
        <v>30</v>
      </c>
      <c r="AX401" s="13" t="s">
        <v>73</v>
      </c>
      <c r="AY401" s="239" t="s">
        <v>139</v>
      </c>
    </row>
    <row r="402" s="14" customFormat="1">
      <c r="A402" s="14"/>
      <c r="B402" s="240"/>
      <c r="C402" s="241"/>
      <c r="D402" s="231" t="s">
        <v>150</v>
      </c>
      <c r="E402" s="242" t="s">
        <v>1</v>
      </c>
      <c r="F402" s="243" t="s">
        <v>350</v>
      </c>
      <c r="G402" s="241"/>
      <c r="H402" s="244">
        <v>0.108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150</v>
      </c>
      <c r="AU402" s="250" t="s">
        <v>148</v>
      </c>
      <c r="AV402" s="14" t="s">
        <v>148</v>
      </c>
      <c r="AW402" s="14" t="s">
        <v>30</v>
      </c>
      <c r="AX402" s="14" t="s">
        <v>73</v>
      </c>
      <c r="AY402" s="250" t="s">
        <v>139</v>
      </c>
    </row>
    <row r="403" s="15" customFormat="1">
      <c r="A403" s="15"/>
      <c r="B403" s="251"/>
      <c r="C403" s="252"/>
      <c r="D403" s="231" t="s">
        <v>150</v>
      </c>
      <c r="E403" s="253" t="s">
        <v>1</v>
      </c>
      <c r="F403" s="254" t="s">
        <v>164</v>
      </c>
      <c r="G403" s="252"/>
      <c r="H403" s="255">
        <v>0.41199999999999998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1" t="s">
        <v>150</v>
      </c>
      <c r="AU403" s="261" t="s">
        <v>148</v>
      </c>
      <c r="AV403" s="15" t="s">
        <v>147</v>
      </c>
      <c r="AW403" s="15" t="s">
        <v>30</v>
      </c>
      <c r="AX403" s="15" t="s">
        <v>81</v>
      </c>
      <c r="AY403" s="261" t="s">
        <v>139</v>
      </c>
    </row>
    <row r="404" s="2" customFormat="1" ht="21.75" customHeight="1">
      <c r="A404" s="38"/>
      <c r="B404" s="39"/>
      <c r="C404" s="215" t="s">
        <v>351</v>
      </c>
      <c r="D404" s="215" t="s">
        <v>143</v>
      </c>
      <c r="E404" s="216" t="s">
        <v>352</v>
      </c>
      <c r="F404" s="217" t="s">
        <v>353</v>
      </c>
      <c r="G404" s="218" t="s">
        <v>160</v>
      </c>
      <c r="H404" s="219">
        <v>1.8899999999999999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0</v>
      </c>
      <c r="R404" s="225">
        <f>Q404*H404</f>
        <v>0</v>
      </c>
      <c r="S404" s="225">
        <v>0.087999999999999995</v>
      </c>
      <c r="T404" s="226">
        <f>S404*H404</f>
        <v>0.16632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147</v>
      </c>
      <c r="AT404" s="227" t="s">
        <v>143</v>
      </c>
      <c r="AU404" s="227" t="s">
        <v>148</v>
      </c>
      <c r="AY404" s="17" t="s">
        <v>139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148</v>
      </c>
      <c r="BK404" s="228">
        <f>ROUND(I404*H404,2)</f>
        <v>0</v>
      </c>
      <c r="BL404" s="17" t="s">
        <v>147</v>
      </c>
      <c r="BM404" s="227" t="s">
        <v>354</v>
      </c>
    </row>
    <row r="405" s="13" customFormat="1">
      <c r="A405" s="13"/>
      <c r="B405" s="229"/>
      <c r="C405" s="230"/>
      <c r="D405" s="231" t="s">
        <v>150</v>
      </c>
      <c r="E405" s="232" t="s">
        <v>1</v>
      </c>
      <c r="F405" s="233" t="s">
        <v>355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150</v>
      </c>
      <c r="AU405" s="239" t="s">
        <v>148</v>
      </c>
      <c r="AV405" s="13" t="s">
        <v>81</v>
      </c>
      <c r="AW405" s="13" t="s">
        <v>30</v>
      </c>
      <c r="AX405" s="13" t="s">
        <v>73</v>
      </c>
      <c r="AY405" s="239" t="s">
        <v>139</v>
      </c>
    </row>
    <row r="406" s="14" customFormat="1">
      <c r="A406" s="14"/>
      <c r="B406" s="240"/>
      <c r="C406" s="241"/>
      <c r="D406" s="231" t="s">
        <v>150</v>
      </c>
      <c r="E406" s="242" t="s">
        <v>1</v>
      </c>
      <c r="F406" s="243" t="s">
        <v>356</v>
      </c>
      <c r="G406" s="241"/>
      <c r="H406" s="244">
        <v>1.8899999999999999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150</v>
      </c>
      <c r="AU406" s="250" t="s">
        <v>148</v>
      </c>
      <c r="AV406" s="14" t="s">
        <v>148</v>
      </c>
      <c r="AW406" s="14" t="s">
        <v>30</v>
      </c>
      <c r="AX406" s="14" t="s">
        <v>73</v>
      </c>
      <c r="AY406" s="250" t="s">
        <v>139</v>
      </c>
    </row>
    <row r="407" s="15" customFormat="1">
      <c r="A407" s="15"/>
      <c r="B407" s="251"/>
      <c r="C407" s="252"/>
      <c r="D407" s="231" t="s">
        <v>150</v>
      </c>
      <c r="E407" s="253" t="s">
        <v>1</v>
      </c>
      <c r="F407" s="254" t="s">
        <v>164</v>
      </c>
      <c r="G407" s="252"/>
      <c r="H407" s="255">
        <v>1.8899999999999999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1" t="s">
        <v>150</v>
      </c>
      <c r="AU407" s="261" t="s">
        <v>148</v>
      </c>
      <c r="AV407" s="15" t="s">
        <v>147</v>
      </c>
      <c r="AW407" s="15" t="s">
        <v>30</v>
      </c>
      <c r="AX407" s="15" t="s">
        <v>81</v>
      </c>
      <c r="AY407" s="261" t="s">
        <v>139</v>
      </c>
    </row>
    <row r="408" s="2" customFormat="1" ht="24.15" customHeight="1">
      <c r="A408" s="38"/>
      <c r="B408" s="39"/>
      <c r="C408" s="215" t="s">
        <v>357</v>
      </c>
      <c r="D408" s="215" t="s">
        <v>143</v>
      </c>
      <c r="E408" s="216" t="s">
        <v>358</v>
      </c>
      <c r="F408" s="217" t="s">
        <v>359</v>
      </c>
      <c r="G408" s="218" t="s">
        <v>146</v>
      </c>
      <c r="H408" s="219">
        <v>6</v>
      </c>
      <c r="I408" s="220"/>
      <c r="J408" s="221">
        <f>ROUND(I408*H408,2)</f>
        <v>0</v>
      </c>
      <c r="K408" s="222"/>
      <c r="L408" s="44"/>
      <c r="M408" s="223" t="s">
        <v>1</v>
      </c>
      <c r="N408" s="224" t="s">
        <v>39</v>
      </c>
      <c r="O408" s="91"/>
      <c r="P408" s="225">
        <f>O408*H408</f>
        <v>0</v>
      </c>
      <c r="Q408" s="225">
        <v>0</v>
      </c>
      <c r="R408" s="225">
        <f>Q408*H408</f>
        <v>0</v>
      </c>
      <c r="S408" s="225">
        <v>0.0080000000000000002</v>
      </c>
      <c r="T408" s="226">
        <f>S408*H408</f>
        <v>0.048000000000000001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7" t="s">
        <v>147</v>
      </c>
      <c r="AT408" s="227" t="s">
        <v>143</v>
      </c>
      <c r="AU408" s="227" t="s">
        <v>148</v>
      </c>
      <c r="AY408" s="17" t="s">
        <v>139</v>
      </c>
      <c r="BE408" s="228">
        <f>IF(N408="základní",J408,0)</f>
        <v>0</v>
      </c>
      <c r="BF408" s="228">
        <f>IF(N408="snížená",J408,0)</f>
        <v>0</v>
      </c>
      <c r="BG408" s="228">
        <f>IF(N408="zákl. přenesená",J408,0)</f>
        <v>0</v>
      </c>
      <c r="BH408" s="228">
        <f>IF(N408="sníž. přenesená",J408,0)</f>
        <v>0</v>
      </c>
      <c r="BI408" s="228">
        <f>IF(N408="nulová",J408,0)</f>
        <v>0</v>
      </c>
      <c r="BJ408" s="17" t="s">
        <v>148</v>
      </c>
      <c r="BK408" s="228">
        <f>ROUND(I408*H408,2)</f>
        <v>0</v>
      </c>
      <c r="BL408" s="17" t="s">
        <v>147</v>
      </c>
      <c r="BM408" s="227" t="s">
        <v>360</v>
      </c>
    </row>
    <row r="409" s="13" customFormat="1">
      <c r="A409" s="13"/>
      <c r="B409" s="229"/>
      <c r="C409" s="230"/>
      <c r="D409" s="231" t="s">
        <v>150</v>
      </c>
      <c r="E409" s="232" t="s">
        <v>1</v>
      </c>
      <c r="F409" s="233" t="s">
        <v>361</v>
      </c>
      <c r="G409" s="230"/>
      <c r="H409" s="232" t="s">
        <v>1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150</v>
      </c>
      <c r="AU409" s="239" t="s">
        <v>148</v>
      </c>
      <c r="AV409" s="13" t="s">
        <v>81</v>
      </c>
      <c r="AW409" s="13" t="s">
        <v>30</v>
      </c>
      <c r="AX409" s="13" t="s">
        <v>73</v>
      </c>
      <c r="AY409" s="239" t="s">
        <v>139</v>
      </c>
    </row>
    <row r="410" s="14" customFormat="1">
      <c r="A410" s="14"/>
      <c r="B410" s="240"/>
      <c r="C410" s="241"/>
      <c r="D410" s="231" t="s">
        <v>150</v>
      </c>
      <c r="E410" s="242" t="s">
        <v>1</v>
      </c>
      <c r="F410" s="243" t="s">
        <v>152</v>
      </c>
      <c r="G410" s="241"/>
      <c r="H410" s="244">
        <v>6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150</v>
      </c>
      <c r="AU410" s="250" t="s">
        <v>148</v>
      </c>
      <c r="AV410" s="14" t="s">
        <v>148</v>
      </c>
      <c r="AW410" s="14" t="s">
        <v>30</v>
      </c>
      <c r="AX410" s="14" t="s">
        <v>81</v>
      </c>
      <c r="AY410" s="250" t="s">
        <v>139</v>
      </c>
    </row>
    <row r="411" s="2" customFormat="1" ht="24.15" customHeight="1">
      <c r="A411" s="38"/>
      <c r="B411" s="39"/>
      <c r="C411" s="215" t="s">
        <v>362</v>
      </c>
      <c r="D411" s="215" t="s">
        <v>143</v>
      </c>
      <c r="E411" s="216" t="s">
        <v>363</v>
      </c>
      <c r="F411" s="217" t="s">
        <v>364</v>
      </c>
      <c r="G411" s="218" t="s">
        <v>146</v>
      </c>
      <c r="H411" s="219">
        <v>5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39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0.069000000000000006</v>
      </c>
      <c r="T411" s="226">
        <f>S411*H411</f>
        <v>0.34500000000000003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147</v>
      </c>
      <c r="AT411" s="227" t="s">
        <v>143</v>
      </c>
      <c r="AU411" s="227" t="s">
        <v>148</v>
      </c>
      <c r="AY411" s="17" t="s">
        <v>139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148</v>
      </c>
      <c r="BK411" s="228">
        <f>ROUND(I411*H411,2)</f>
        <v>0</v>
      </c>
      <c r="BL411" s="17" t="s">
        <v>147</v>
      </c>
      <c r="BM411" s="227" t="s">
        <v>365</v>
      </c>
    </row>
    <row r="412" s="13" customFormat="1">
      <c r="A412" s="13"/>
      <c r="B412" s="229"/>
      <c r="C412" s="230"/>
      <c r="D412" s="231" t="s">
        <v>150</v>
      </c>
      <c r="E412" s="232" t="s">
        <v>1</v>
      </c>
      <c r="F412" s="233" t="s">
        <v>366</v>
      </c>
      <c r="G412" s="230"/>
      <c r="H412" s="232" t="s">
        <v>1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150</v>
      </c>
      <c r="AU412" s="239" t="s">
        <v>148</v>
      </c>
      <c r="AV412" s="13" t="s">
        <v>81</v>
      </c>
      <c r="AW412" s="13" t="s">
        <v>30</v>
      </c>
      <c r="AX412" s="13" t="s">
        <v>73</v>
      </c>
      <c r="AY412" s="239" t="s">
        <v>139</v>
      </c>
    </row>
    <row r="413" s="14" customFormat="1">
      <c r="A413" s="14"/>
      <c r="B413" s="240"/>
      <c r="C413" s="241"/>
      <c r="D413" s="231" t="s">
        <v>150</v>
      </c>
      <c r="E413" s="242" t="s">
        <v>1</v>
      </c>
      <c r="F413" s="243" t="s">
        <v>157</v>
      </c>
      <c r="G413" s="241"/>
      <c r="H413" s="244">
        <v>5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150</v>
      </c>
      <c r="AU413" s="250" t="s">
        <v>148</v>
      </c>
      <c r="AV413" s="14" t="s">
        <v>148</v>
      </c>
      <c r="AW413" s="14" t="s">
        <v>30</v>
      </c>
      <c r="AX413" s="14" t="s">
        <v>81</v>
      </c>
      <c r="AY413" s="250" t="s">
        <v>139</v>
      </c>
    </row>
    <row r="414" s="2" customFormat="1" ht="24.15" customHeight="1">
      <c r="A414" s="38"/>
      <c r="B414" s="39"/>
      <c r="C414" s="215" t="s">
        <v>367</v>
      </c>
      <c r="D414" s="215" t="s">
        <v>143</v>
      </c>
      <c r="E414" s="216" t="s">
        <v>368</v>
      </c>
      <c r="F414" s="217" t="s">
        <v>369</v>
      </c>
      <c r="G414" s="218" t="s">
        <v>177</v>
      </c>
      <c r="H414" s="219">
        <v>30</v>
      </c>
      <c r="I414" s="220"/>
      <c r="J414" s="221">
        <f>ROUND(I414*H414,2)</f>
        <v>0</v>
      </c>
      <c r="K414" s="222"/>
      <c r="L414" s="44"/>
      <c r="M414" s="223" t="s">
        <v>1</v>
      </c>
      <c r="N414" s="224" t="s">
        <v>39</v>
      </c>
      <c r="O414" s="91"/>
      <c r="P414" s="225">
        <f>O414*H414</f>
        <v>0</v>
      </c>
      <c r="Q414" s="225">
        <v>0</v>
      </c>
      <c r="R414" s="225">
        <f>Q414*H414</f>
        <v>0</v>
      </c>
      <c r="S414" s="225">
        <v>0.0060000000000000001</v>
      </c>
      <c r="T414" s="226">
        <f>S414*H414</f>
        <v>0.17999999999999999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7" t="s">
        <v>147</v>
      </c>
      <c r="AT414" s="227" t="s">
        <v>143</v>
      </c>
      <c r="AU414" s="227" t="s">
        <v>148</v>
      </c>
      <c r="AY414" s="17" t="s">
        <v>139</v>
      </c>
      <c r="BE414" s="228">
        <f>IF(N414="základní",J414,0)</f>
        <v>0</v>
      </c>
      <c r="BF414" s="228">
        <f>IF(N414="snížená",J414,0)</f>
        <v>0</v>
      </c>
      <c r="BG414" s="228">
        <f>IF(N414="zákl. přenesená",J414,0)</f>
        <v>0</v>
      </c>
      <c r="BH414" s="228">
        <f>IF(N414="sníž. přenesená",J414,0)</f>
        <v>0</v>
      </c>
      <c r="BI414" s="228">
        <f>IF(N414="nulová",J414,0)</f>
        <v>0</v>
      </c>
      <c r="BJ414" s="17" t="s">
        <v>148</v>
      </c>
      <c r="BK414" s="228">
        <f>ROUND(I414*H414,2)</f>
        <v>0</v>
      </c>
      <c r="BL414" s="17" t="s">
        <v>147</v>
      </c>
      <c r="BM414" s="227" t="s">
        <v>370</v>
      </c>
    </row>
    <row r="415" s="13" customFormat="1">
      <c r="A415" s="13"/>
      <c r="B415" s="229"/>
      <c r="C415" s="230"/>
      <c r="D415" s="231" t="s">
        <v>150</v>
      </c>
      <c r="E415" s="232" t="s">
        <v>1</v>
      </c>
      <c r="F415" s="233" t="s">
        <v>371</v>
      </c>
      <c r="G415" s="230"/>
      <c r="H415" s="232" t="s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150</v>
      </c>
      <c r="AU415" s="239" t="s">
        <v>148</v>
      </c>
      <c r="AV415" s="13" t="s">
        <v>81</v>
      </c>
      <c r="AW415" s="13" t="s">
        <v>30</v>
      </c>
      <c r="AX415" s="13" t="s">
        <v>73</v>
      </c>
      <c r="AY415" s="239" t="s">
        <v>139</v>
      </c>
    </row>
    <row r="416" s="14" customFormat="1">
      <c r="A416" s="14"/>
      <c r="B416" s="240"/>
      <c r="C416" s="241"/>
      <c r="D416" s="231" t="s">
        <v>150</v>
      </c>
      <c r="E416" s="242" t="s">
        <v>1</v>
      </c>
      <c r="F416" s="243" t="s">
        <v>163</v>
      </c>
      <c r="G416" s="241"/>
      <c r="H416" s="244">
        <v>2.5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150</v>
      </c>
      <c r="AU416" s="250" t="s">
        <v>148</v>
      </c>
      <c r="AV416" s="14" t="s">
        <v>148</v>
      </c>
      <c r="AW416" s="14" t="s">
        <v>30</v>
      </c>
      <c r="AX416" s="14" t="s">
        <v>73</v>
      </c>
      <c r="AY416" s="250" t="s">
        <v>139</v>
      </c>
    </row>
    <row r="417" s="13" customFormat="1">
      <c r="A417" s="13"/>
      <c r="B417" s="229"/>
      <c r="C417" s="230"/>
      <c r="D417" s="231" t="s">
        <v>150</v>
      </c>
      <c r="E417" s="232" t="s">
        <v>1</v>
      </c>
      <c r="F417" s="233" t="s">
        <v>263</v>
      </c>
      <c r="G417" s="230"/>
      <c r="H417" s="232" t="s">
        <v>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150</v>
      </c>
      <c r="AU417" s="239" t="s">
        <v>148</v>
      </c>
      <c r="AV417" s="13" t="s">
        <v>81</v>
      </c>
      <c r="AW417" s="13" t="s">
        <v>30</v>
      </c>
      <c r="AX417" s="13" t="s">
        <v>73</v>
      </c>
      <c r="AY417" s="239" t="s">
        <v>139</v>
      </c>
    </row>
    <row r="418" s="14" customFormat="1">
      <c r="A418" s="14"/>
      <c r="B418" s="240"/>
      <c r="C418" s="241"/>
      <c r="D418" s="231" t="s">
        <v>150</v>
      </c>
      <c r="E418" s="242" t="s">
        <v>1</v>
      </c>
      <c r="F418" s="243" t="s">
        <v>372</v>
      </c>
      <c r="G418" s="241"/>
      <c r="H418" s="244">
        <v>27.5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150</v>
      </c>
      <c r="AU418" s="250" t="s">
        <v>148</v>
      </c>
      <c r="AV418" s="14" t="s">
        <v>148</v>
      </c>
      <c r="AW418" s="14" t="s">
        <v>30</v>
      </c>
      <c r="AX418" s="14" t="s">
        <v>73</v>
      </c>
      <c r="AY418" s="250" t="s">
        <v>139</v>
      </c>
    </row>
    <row r="419" s="15" customFormat="1">
      <c r="A419" s="15"/>
      <c r="B419" s="251"/>
      <c r="C419" s="252"/>
      <c r="D419" s="231" t="s">
        <v>150</v>
      </c>
      <c r="E419" s="253" t="s">
        <v>1</v>
      </c>
      <c r="F419" s="254" t="s">
        <v>164</v>
      </c>
      <c r="G419" s="252"/>
      <c r="H419" s="255">
        <v>30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1" t="s">
        <v>150</v>
      </c>
      <c r="AU419" s="261" t="s">
        <v>148</v>
      </c>
      <c r="AV419" s="15" t="s">
        <v>147</v>
      </c>
      <c r="AW419" s="15" t="s">
        <v>30</v>
      </c>
      <c r="AX419" s="15" t="s">
        <v>81</v>
      </c>
      <c r="AY419" s="261" t="s">
        <v>139</v>
      </c>
    </row>
    <row r="420" s="2" customFormat="1" ht="24.15" customHeight="1">
      <c r="A420" s="38"/>
      <c r="B420" s="39"/>
      <c r="C420" s="215" t="s">
        <v>373</v>
      </c>
      <c r="D420" s="215" t="s">
        <v>143</v>
      </c>
      <c r="E420" s="216" t="s">
        <v>374</v>
      </c>
      <c r="F420" s="217" t="s">
        <v>375</v>
      </c>
      <c r="G420" s="218" t="s">
        <v>177</v>
      </c>
      <c r="H420" s="219">
        <v>8</v>
      </c>
      <c r="I420" s="220"/>
      <c r="J420" s="221">
        <f>ROUND(I420*H420,2)</f>
        <v>0</v>
      </c>
      <c r="K420" s="222"/>
      <c r="L420" s="44"/>
      <c r="M420" s="223" t="s">
        <v>1</v>
      </c>
      <c r="N420" s="224" t="s">
        <v>39</v>
      </c>
      <c r="O420" s="91"/>
      <c r="P420" s="225">
        <f>O420*H420</f>
        <v>0</v>
      </c>
      <c r="Q420" s="225">
        <v>0</v>
      </c>
      <c r="R420" s="225">
        <f>Q420*H420</f>
        <v>0</v>
      </c>
      <c r="S420" s="225">
        <v>0.017999999999999999</v>
      </c>
      <c r="T420" s="226">
        <f>S420*H420</f>
        <v>0.14399999999999999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7" t="s">
        <v>147</v>
      </c>
      <c r="AT420" s="227" t="s">
        <v>143</v>
      </c>
      <c r="AU420" s="227" t="s">
        <v>148</v>
      </c>
      <c r="AY420" s="17" t="s">
        <v>139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148</v>
      </c>
      <c r="BK420" s="228">
        <f>ROUND(I420*H420,2)</f>
        <v>0</v>
      </c>
      <c r="BL420" s="17" t="s">
        <v>147</v>
      </c>
      <c r="BM420" s="227" t="s">
        <v>376</v>
      </c>
    </row>
    <row r="421" s="13" customFormat="1">
      <c r="A421" s="13"/>
      <c r="B421" s="229"/>
      <c r="C421" s="230"/>
      <c r="D421" s="231" t="s">
        <v>150</v>
      </c>
      <c r="E421" s="232" t="s">
        <v>1</v>
      </c>
      <c r="F421" s="233" t="s">
        <v>377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150</v>
      </c>
      <c r="AU421" s="239" t="s">
        <v>148</v>
      </c>
      <c r="AV421" s="13" t="s">
        <v>81</v>
      </c>
      <c r="AW421" s="13" t="s">
        <v>30</v>
      </c>
      <c r="AX421" s="13" t="s">
        <v>73</v>
      </c>
      <c r="AY421" s="239" t="s">
        <v>139</v>
      </c>
    </row>
    <row r="422" s="13" customFormat="1">
      <c r="A422" s="13"/>
      <c r="B422" s="229"/>
      <c r="C422" s="230"/>
      <c r="D422" s="231" t="s">
        <v>150</v>
      </c>
      <c r="E422" s="232" t="s">
        <v>1</v>
      </c>
      <c r="F422" s="233" t="s">
        <v>378</v>
      </c>
      <c r="G422" s="230"/>
      <c r="H422" s="232" t="s">
        <v>1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150</v>
      </c>
      <c r="AU422" s="239" t="s">
        <v>148</v>
      </c>
      <c r="AV422" s="13" t="s">
        <v>81</v>
      </c>
      <c r="AW422" s="13" t="s">
        <v>30</v>
      </c>
      <c r="AX422" s="13" t="s">
        <v>73</v>
      </c>
      <c r="AY422" s="239" t="s">
        <v>139</v>
      </c>
    </row>
    <row r="423" s="14" customFormat="1">
      <c r="A423" s="14"/>
      <c r="B423" s="240"/>
      <c r="C423" s="241"/>
      <c r="D423" s="231" t="s">
        <v>150</v>
      </c>
      <c r="E423" s="242" t="s">
        <v>1</v>
      </c>
      <c r="F423" s="243" t="s">
        <v>157</v>
      </c>
      <c r="G423" s="241"/>
      <c r="H423" s="244">
        <v>5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150</v>
      </c>
      <c r="AU423" s="250" t="s">
        <v>148</v>
      </c>
      <c r="AV423" s="14" t="s">
        <v>148</v>
      </c>
      <c r="AW423" s="14" t="s">
        <v>30</v>
      </c>
      <c r="AX423" s="14" t="s">
        <v>73</v>
      </c>
      <c r="AY423" s="250" t="s">
        <v>139</v>
      </c>
    </row>
    <row r="424" s="13" customFormat="1">
      <c r="A424" s="13"/>
      <c r="B424" s="229"/>
      <c r="C424" s="230"/>
      <c r="D424" s="231" t="s">
        <v>150</v>
      </c>
      <c r="E424" s="232" t="s">
        <v>1</v>
      </c>
      <c r="F424" s="233" t="s">
        <v>379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150</v>
      </c>
      <c r="AU424" s="239" t="s">
        <v>148</v>
      </c>
      <c r="AV424" s="13" t="s">
        <v>81</v>
      </c>
      <c r="AW424" s="13" t="s">
        <v>30</v>
      </c>
      <c r="AX424" s="13" t="s">
        <v>73</v>
      </c>
      <c r="AY424" s="239" t="s">
        <v>139</v>
      </c>
    </row>
    <row r="425" s="14" customFormat="1">
      <c r="A425" s="14"/>
      <c r="B425" s="240"/>
      <c r="C425" s="241"/>
      <c r="D425" s="231" t="s">
        <v>150</v>
      </c>
      <c r="E425" s="242" t="s">
        <v>1</v>
      </c>
      <c r="F425" s="243" t="s">
        <v>140</v>
      </c>
      <c r="G425" s="241"/>
      <c r="H425" s="244">
        <v>3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150</v>
      </c>
      <c r="AU425" s="250" t="s">
        <v>148</v>
      </c>
      <c r="AV425" s="14" t="s">
        <v>148</v>
      </c>
      <c r="AW425" s="14" t="s">
        <v>30</v>
      </c>
      <c r="AX425" s="14" t="s">
        <v>73</v>
      </c>
      <c r="AY425" s="250" t="s">
        <v>139</v>
      </c>
    </row>
    <row r="426" s="15" customFormat="1">
      <c r="A426" s="15"/>
      <c r="B426" s="251"/>
      <c r="C426" s="252"/>
      <c r="D426" s="231" t="s">
        <v>150</v>
      </c>
      <c r="E426" s="253" t="s">
        <v>1</v>
      </c>
      <c r="F426" s="254" t="s">
        <v>164</v>
      </c>
      <c r="G426" s="252"/>
      <c r="H426" s="255">
        <v>8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1" t="s">
        <v>150</v>
      </c>
      <c r="AU426" s="261" t="s">
        <v>148</v>
      </c>
      <c r="AV426" s="15" t="s">
        <v>147</v>
      </c>
      <c r="AW426" s="15" t="s">
        <v>30</v>
      </c>
      <c r="AX426" s="15" t="s">
        <v>81</v>
      </c>
      <c r="AY426" s="261" t="s">
        <v>139</v>
      </c>
    </row>
    <row r="427" s="2" customFormat="1" ht="24.15" customHeight="1">
      <c r="A427" s="38"/>
      <c r="B427" s="39"/>
      <c r="C427" s="215" t="s">
        <v>380</v>
      </c>
      <c r="D427" s="215" t="s">
        <v>143</v>
      </c>
      <c r="E427" s="216" t="s">
        <v>381</v>
      </c>
      <c r="F427" s="217" t="s">
        <v>382</v>
      </c>
      <c r="G427" s="218" t="s">
        <v>177</v>
      </c>
      <c r="H427" s="219">
        <v>2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39</v>
      </c>
      <c r="O427" s="91"/>
      <c r="P427" s="225">
        <f>O427*H427</f>
        <v>0</v>
      </c>
      <c r="Q427" s="225">
        <v>0</v>
      </c>
      <c r="R427" s="225">
        <f>Q427*H427</f>
        <v>0</v>
      </c>
      <c r="S427" s="225">
        <v>0.027</v>
      </c>
      <c r="T427" s="226">
        <f>S427*H427</f>
        <v>0.053999999999999999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147</v>
      </c>
      <c r="AT427" s="227" t="s">
        <v>143</v>
      </c>
      <c r="AU427" s="227" t="s">
        <v>148</v>
      </c>
      <c r="AY427" s="17" t="s">
        <v>139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148</v>
      </c>
      <c r="BK427" s="228">
        <f>ROUND(I427*H427,2)</f>
        <v>0</v>
      </c>
      <c r="BL427" s="17" t="s">
        <v>147</v>
      </c>
      <c r="BM427" s="227" t="s">
        <v>383</v>
      </c>
    </row>
    <row r="428" s="13" customFormat="1">
      <c r="A428" s="13"/>
      <c r="B428" s="229"/>
      <c r="C428" s="230"/>
      <c r="D428" s="231" t="s">
        <v>150</v>
      </c>
      <c r="E428" s="232" t="s">
        <v>1</v>
      </c>
      <c r="F428" s="233" t="s">
        <v>384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150</v>
      </c>
      <c r="AU428" s="239" t="s">
        <v>148</v>
      </c>
      <c r="AV428" s="13" t="s">
        <v>81</v>
      </c>
      <c r="AW428" s="13" t="s">
        <v>30</v>
      </c>
      <c r="AX428" s="13" t="s">
        <v>73</v>
      </c>
      <c r="AY428" s="239" t="s">
        <v>139</v>
      </c>
    </row>
    <row r="429" s="14" customFormat="1">
      <c r="A429" s="14"/>
      <c r="B429" s="240"/>
      <c r="C429" s="241"/>
      <c r="D429" s="231" t="s">
        <v>150</v>
      </c>
      <c r="E429" s="242" t="s">
        <v>1</v>
      </c>
      <c r="F429" s="243" t="s">
        <v>148</v>
      </c>
      <c r="G429" s="241"/>
      <c r="H429" s="244">
        <v>2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150</v>
      </c>
      <c r="AU429" s="250" t="s">
        <v>148</v>
      </c>
      <c r="AV429" s="14" t="s">
        <v>148</v>
      </c>
      <c r="AW429" s="14" t="s">
        <v>30</v>
      </c>
      <c r="AX429" s="14" t="s">
        <v>73</v>
      </c>
      <c r="AY429" s="250" t="s">
        <v>139</v>
      </c>
    </row>
    <row r="430" s="15" customFormat="1">
      <c r="A430" s="15"/>
      <c r="B430" s="251"/>
      <c r="C430" s="252"/>
      <c r="D430" s="231" t="s">
        <v>150</v>
      </c>
      <c r="E430" s="253" t="s">
        <v>1</v>
      </c>
      <c r="F430" s="254" t="s">
        <v>164</v>
      </c>
      <c r="G430" s="252"/>
      <c r="H430" s="255">
        <v>2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1" t="s">
        <v>150</v>
      </c>
      <c r="AU430" s="261" t="s">
        <v>148</v>
      </c>
      <c r="AV430" s="15" t="s">
        <v>147</v>
      </c>
      <c r="AW430" s="15" t="s">
        <v>30</v>
      </c>
      <c r="AX430" s="15" t="s">
        <v>81</v>
      </c>
      <c r="AY430" s="261" t="s">
        <v>139</v>
      </c>
    </row>
    <row r="431" s="2" customFormat="1" ht="24.15" customHeight="1">
      <c r="A431" s="38"/>
      <c r="B431" s="39"/>
      <c r="C431" s="215" t="s">
        <v>385</v>
      </c>
      <c r="D431" s="215" t="s">
        <v>143</v>
      </c>
      <c r="E431" s="216" t="s">
        <v>386</v>
      </c>
      <c r="F431" s="217" t="s">
        <v>387</v>
      </c>
      <c r="G431" s="218" t="s">
        <v>177</v>
      </c>
      <c r="H431" s="219">
        <v>11.712999999999999</v>
      </c>
      <c r="I431" s="220"/>
      <c r="J431" s="221">
        <f>ROUND(I431*H431,2)</f>
        <v>0</v>
      </c>
      <c r="K431" s="222"/>
      <c r="L431" s="44"/>
      <c r="M431" s="223" t="s">
        <v>1</v>
      </c>
      <c r="N431" s="224" t="s">
        <v>39</v>
      </c>
      <c r="O431" s="91"/>
      <c r="P431" s="225">
        <f>O431*H431</f>
        <v>0</v>
      </c>
      <c r="Q431" s="225">
        <v>0</v>
      </c>
      <c r="R431" s="225">
        <f>Q431*H431</f>
        <v>0</v>
      </c>
      <c r="S431" s="225">
        <v>0.099000000000000005</v>
      </c>
      <c r="T431" s="226">
        <f>S431*H431</f>
        <v>1.1595869999999999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7" t="s">
        <v>147</v>
      </c>
      <c r="AT431" s="227" t="s">
        <v>143</v>
      </c>
      <c r="AU431" s="227" t="s">
        <v>148</v>
      </c>
      <c r="AY431" s="17" t="s">
        <v>139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148</v>
      </c>
      <c r="BK431" s="228">
        <f>ROUND(I431*H431,2)</f>
        <v>0</v>
      </c>
      <c r="BL431" s="17" t="s">
        <v>147</v>
      </c>
      <c r="BM431" s="227" t="s">
        <v>388</v>
      </c>
    </row>
    <row r="432" s="13" customFormat="1">
      <c r="A432" s="13"/>
      <c r="B432" s="229"/>
      <c r="C432" s="230"/>
      <c r="D432" s="231" t="s">
        <v>150</v>
      </c>
      <c r="E432" s="232" t="s">
        <v>1</v>
      </c>
      <c r="F432" s="233" t="s">
        <v>389</v>
      </c>
      <c r="G432" s="230"/>
      <c r="H432" s="232" t="s">
        <v>1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9" t="s">
        <v>150</v>
      </c>
      <c r="AU432" s="239" t="s">
        <v>148</v>
      </c>
      <c r="AV432" s="13" t="s">
        <v>81</v>
      </c>
      <c r="AW432" s="13" t="s">
        <v>30</v>
      </c>
      <c r="AX432" s="13" t="s">
        <v>73</v>
      </c>
      <c r="AY432" s="239" t="s">
        <v>139</v>
      </c>
    </row>
    <row r="433" s="14" customFormat="1">
      <c r="A433" s="14"/>
      <c r="B433" s="240"/>
      <c r="C433" s="241"/>
      <c r="D433" s="231" t="s">
        <v>150</v>
      </c>
      <c r="E433" s="242" t="s">
        <v>1</v>
      </c>
      <c r="F433" s="243" t="s">
        <v>148</v>
      </c>
      <c r="G433" s="241"/>
      <c r="H433" s="244">
        <v>2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0" t="s">
        <v>150</v>
      </c>
      <c r="AU433" s="250" t="s">
        <v>148</v>
      </c>
      <c r="AV433" s="14" t="s">
        <v>148</v>
      </c>
      <c r="AW433" s="14" t="s">
        <v>30</v>
      </c>
      <c r="AX433" s="14" t="s">
        <v>73</v>
      </c>
      <c r="AY433" s="250" t="s">
        <v>139</v>
      </c>
    </row>
    <row r="434" s="13" customFormat="1">
      <c r="A434" s="13"/>
      <c r="B434" s="229"/>
      <c r="C434" s="230"/>
      <c r="D434" s="231" t="s">
        <v>150</v>
      </c>
      <c r="E434" s="232" t="s">
        <v>1</v>
      </c>
      <c r="F434" s="233" t="s">
        <v>390</v>
      </c>
      <c r="G434" s="230"/>
      <c r="H434" s="232" t="s">
        <v>1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9" t="s">
        <v>150</v>
      </c>
      <c r="AU434" s="239" t="s">
        <v>148</v>
      </c>
      <c r="AV434" s="13" t="s">
        <v>81</v>
      </c>
      <c r="AW434" s="13" t="s">
        <v>30</v>
      </c>
      <c r="AX434" s="13" t="s">
        <v>73</v>
      </c>
      <c r="AY434" s="239" t="s">
        <v>139</v>
      </c>
    </row>
    <row r="435" s="14" customFormat="1">
      <c r="A435" s="14"/>
      <c r="B435" s="240"/>
      <c r="C435" s="241"/>
      <c r="D435" s="231" t="s">
        <v>150</v>
      </c>
      <c r="E435" s="242" t="s">
        <v>1</v>
      </c>
      <c r="F435" s="243" t="s">
        <v>391</v>
      </c>
      <c r="G435" s="241"/>
      <c r="H435" s="244">
        <v>6.5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0" t="s">
        <v>150</v>
      </c>
      <c r="AU435" s="250" t="s">
        <v>148</v>
      </c>
      <c r="AV435" s="14" t="s">
        <v>148</v>
      </c>
      <c r="AW435" s="14" t="s">
        <v>30</v>
      </c>
      <c r="AX435" s="14" t="s">
        <v>73</v>
      </c>
      <c r="AY435" s="250" t="s">
        <v>139</v>
      </c>
    </row>
    <row r="436" s="13" customFormat="1">
      <c r="A436" s="13"/>
      <c r="B436" s="229"/>
      <c r="C436" s="230"/>
      <c r="D436" s="231" t="s">
        <v>150</v>
      </c>
      <c r="E436" s="232" t="s">
        <v>1</v>
      </c>
      <c r="F436" s="233" t="s">
        <v>392</v>
      </c>
      <c r="G436" s="230"/>
      <c r="H436" s="232" t="s">
        <v>1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150</v>
      </c>
      <c r="AU436" s="239" t="s">
        <v>148</v>
      </c>
      <c r="AV436" s="13" t="s">
        <v>81</v>
      </c>
      <c r="AW436" s="13" t="s">
        <v>30</v>
      </c>
      <c r="AX436" s="13" t="s">
        <v>73</v>
      </c>
      <c r="AY436" s="239" t="s">
        <v>139</v>
      </c>
    </row>
    <row r="437" s="14" customFormat="1">
      <c r="A437" s="14"/>
      <c r="B437" s="240"/>
      <c r="C437" s="241"/>
      <c r="D437" s="231" t="s">
        <v>150</v>
      </c>
      <c r="E437" s="242" t="s">
        <v>1</v>
      </c>
      <c r="F437" s="243" t="s">
        <v>393</v>
      </c>
      <c r="G437" s="241"/>
      <c r="H437" s="244">
        <v>3.2130000000000001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150</v>
      </c>
      <c r="AU437" s="250" t="s">
        <v>148</v>
      </c>
      <c r="AV437" s="14" t="s">
        <v>148</v>
      </c>
      <c r="AW437" s="14" t="s">
        <v>30</v>
      </c>
      <c r="AX437" s="14" t="s">
        <v>73</v>
      </c>
      <c r="AY437" s="250" t="s">
        <v>139</v>
      </c>
    </row>
    <row r="438" s="15" customFormat="1">
      <c r="A438" s="15"/>
      <c r="B438" s="251"/>
      <c r="C438" s="252"/>
      <c r="D438" s="231" t="s">
        <v>150</v>
      </c>
      <c r="E438" s="253" t="s">
        <v>1</v>
      </c>
      <c r="F438" s="254" t="s">
        <v>164</v>
      </c>
      <c r="G438" s="252"/>
      <c r="H438" s="255">
        <v>11.712999999999999</v>
      </c>
      <c r="I438" s="256"/>
      <c r="J438" s="252"/>
      <c r="K438" s="252"/>
      <c r="L438" s="257"/>
      <c r="M438" s="258"/>
      <c r="N438" s="259"/>
      <c r="O438" s="259"/>
      <c r="P438" s="259"/>
      <c r="Q438" s="259"/>
      <c r="R438" s="259"/>
      <c r="S438" s="259"/>
      <c r="T438" s="260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1" t="s">
        <v>150</v>
      </c>
      <c r="AU438" s="261" t="s">
        <v>148</v>
      </c>
      <c r="AV438" s="15" t="s">
        <v>147</v>
      </c>
      <c r="AW438" s="15" t="s">
        <v>30</v>
      </c>
      <c r="AX438" s="15" t="s">
        <v>81</v>
      </c>
      <c r="AY438" s="261" t="s">
        <v>139</v>
      </c>
    </row>
    <row r="439" s="2" customFormat="1" ht="24.15" customHeight="1">
      <c r="A439" s="38"/>
      <c r="B439" s="39"/>
      <c r="C439" s="215" t="s">
        <v>394</v>
      </c>
      <c r="D439" s="215" t="s">
        <v>143</v>
      </c>
      <c r="E439" s="216" t="s">
        <v>395</v>
      </c>
      <c r="F439" s="217" t="s">
        <v>396</v>
      </c>
      <c r="G439" s="218" t="s">
        <v>177</v>
      </c>
      <c r="H439" s="219">
        <v>280</v>
      </c>
      <c r="I439" s="220"/>
      <c r="J439" s="221">
        <f>ROUND(I439*H439,2)</f>
        <v>0</v>
      </c>
      <c r="K439" s="222"/>
      <c r="L439" s="44"/>
      <c r="M439" s="223" t="s">
        <v>1</v>
      </c>
      <c r="N439" s="224" t="s">
        <v>39</v>
      </c>
      <c r="O439" s="91"/>
      <c r="P439" s="225">
        <f>O439*H439</f>
        <v>0</v>
      </c>
      <c r="Q439" s="225">
        <v>0</v>
      </c>
      <c r="R439" s="225">
        <f>Q439*H439</f>
        <v>0</v>
      </c>
      <c r="S439" s="225">
        <v>0.001</v>
      </c>
      <c r="T439" s="226">
        <f>S439*H439</f>
        <v>0.28000000000000003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7" t="s">
        <v>147</v>
      </c>
      <c r="AT439" s="227" t="s">
        <v>143</v>
      </c>
      <c r="AU439" s="227" t="s">
        <v>148</v>
      </c>
      <c r="AY439" s="17" t="s">
        <v>139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17" t="s">
        <v>148</v>
      </c>
      <c r="BK439" s="228">
        <f>ROUND(I439*H439,2)</f>
        <v>0</v>
      </c>
      <c r="BL439" s="17" t="s">
        <v>147</v>
      </c>
      <c r="BM439" s="227" t="s">
        <v>397</v>
      </c>
    </row>
    <row r="440" s="14" customFormat="1">
      <c r="A440" s="14"/>
      <c r="B440" s="240"/>
      <c r="C440" s="241"/>
      <c r="D440" s="231" t="s">
        <v>150</v>
      </c>
      <c r="E440" s="242" t="s">
        <v>1</v>
      </c>
      <c r="F440" s="243" t="s">
        <v>398</v>
      </c>
      <c r="G440" s="241"/>
      <c r="H440" s="244">
        <v>280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150</v>
      </c>
      <c r="AU440" s="250" t="s">
        <v>148</v>
      </c>
      <c r="AV440" s="14" t="s">
        <v>148</v>
      </c>
      <c r="AW440" s="14" t="s">
        <v>30</v>
      </c>
      <c r="AX440" s="14" t="s">
        <v>81</v>
      </c>
      <c r="AY440" s="250" t="s">
        <v>139</v>
      </c>
    </row>
    <row r="441" s="2" customFormat="1" ht="24.15" customHeight="1">
      <c r="A441" s="38"/>
      <c r="B441" s="39"/>
      <c r="C441" s="215" t="s">
        <v>399</v>
      </c>
      <c r="D441" s="215" t="s">
        <v>143</v>
      </c>
      <c r="E441" s="216" t="s">
        <v>400</v>
      </c>
      <c r="F441" s="217" t="s">
        <v>401</v>
      </c>
      <c r="G441" s="218" t="s">
        <v>177</v>
      </c>
      <c r="H441" s="219">
        <v>12</v>
      </c>
      <c r="I441" s="220"/>
      <c r="J441" s="221">
        <f>ROUND(I441*H441,2)</f>
        <v>0</v>
      </c>
      <c r="K441" s="222"/>
      <c r="L441" s="44"/>
      <c r="M441" s="223" t="s">
        <v>1</v>
      </c>
      <c r="N441" s="224" t="s">
        <v>39</v>
      </c>
      <c r="O441" s="91"/>
      <c r="P441" s="225">
        <f>O441*H441</f>
        <v>0</v>
      </c>
      <c r="Q441" s="225">
        <v>0</v>
      </c>
      <c r="R441" s="225">
        <f>Q441*H441</f>
        <v>0</v>
      </c>
      <c r="S441" s="225">
        <v>0.001</v>
      </c>
      <c r="T441" s="226">
        <f>S441*H441</f>
        <v>0.012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147</v>
      </c>
      <c r="AT441" s="227" t="s">
        <v>143</v>
      </c>
      <c r="AU441" s="227" t="s">
        <v>148</v>
      </c>
      <c r="AY441" s="17" t="s">
        <v>139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148</v>
      </c>
      <c r="BK441" s="228">
        <f>ROUND(I441*H441,2)</f>
        <v>0</v>
      </c>
      <c r="BL441" s="17" t="s">
        <v>147</v>
      </c>
      <c r="BM441" s="227" t="s">
        <v>402</v>
      </c>
    </row>
    <row r="442" s="14" customFormat="1">
      <c r="A442" s="14"/>
      <c r="B442" s="240"/>
      <c r="C442" s="241"/>
      <c r="D442" s="231" t="s">
        <v>150</v>
      </c>
      <c r="E442" s="242" t="s">
        <v>1</v>
      </c>
      <c r="F442" s="243" t="s">
        <v>8</v>
      </c>
      <c r="G442" s="241"/>
      <c r="H442" s="244">
        <v>12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0" t="s">
        <v>150</v>
      </c>
      <c r="AU442" s="250" t="s">
        <v>148</v>
      </c>
      <c r="AV442" s="14" t="s">
        <v>148</v>
      </c>
      <c r="AW442" s="14" t="s">
        <v>30</v>
      </c>
      <c r="AX442" s="14" t="s">
        <v>81</v>
      </c>
      <c r="AY442" s="250" t="s">
        <v>139</v>
      </c>
    </row>
    <row r="443" s="2" customFormat="1" ht="24.15" customHeight="1">
      <c r="A443" s="38"/>
      <c r="B443" s="39"/>
      <c r="C443" s="215" t="s">
        <v>403</v>
      </c>
      <c r="D443" s="215" t="s">
        <v>143</v>
      </c>
      <c r="E443" s="216" t="s">
        <v>404</v>
      </c>
      <c r="F443" s="217" t="s">
        <v>405</v>
      </c>
      <c r="G443" s="218" t="s">
        <v>146</v>
      </c>
      <c r="H443" s="219">
        <v>60</v>
      </c>
      <c r="I443" s="220"/>
      <c r="J443" s="221">
        <f>ROUND(I443*H443,2)</f>
        <v>0</v>
      </c>
      <c r="K443" s="222"/>
      <c r="L443" s="44"/>
      <c r="M443" s="223" t="s">
        <v>1</v>
      </c>
      <c r="N443" s="224" t="s">
        <v>39</v>
      </c>
      <c r="O443" s="91"/>
      <c r="P443" s="225">
        <f>O443*H443</f>
        <v>0</v>
      </c>
      <c r="Q443" s="225">
        <v>0</v>
      </c>
      <c r="R443" s="225">
        <f>Q443*H443</f>
        <v>0</v>
      </c>
      <c r="S443" s="225">
        <v>0.00056999999999999998</v>
      </c>
      <c r="T443" s="226">
        <f>S443*H443</f>
        <v>0.034200000000000001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7" t="s">
        <v>147</v>
      </c>
      <c r="AT443" s="227" t="s">
        <v>143</v>
      </c>
      <c r="AU443" s="227" t="s">
        <v>148</v>
      </c>
      <c r="AY443" s="17" t="s">
        <v>139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7" t="s">
        <v>148</v>
      </c>
      <c r="BK443" s="228">
        <f>ROUND(I443*H443,2)</f>
        <v>0</v>
      </c>
      <c r="BL443" s="17" t="s">
        <v>147</v>
      </c>
      <c r="BM443" s="227" t="s">
        <v>406</v>
      </c>
    </row>
    <row r="444" s="13" customFormat="1">
      <c r="A444" s="13"/>
      <c r="B444" s="229"/>
      <c r="C444" s="230"/>
      <c r="D444" s="231" t="s">
        <v>150</v>
      </c>
      <c r="E444" s="232" t="s">
        <v>1</v>
      </c>
      <c r="F444" s="233" t="s">
        <v>407</v>
      </c>
      <c r="G444" s="230"/>
      <c r="H444" s="232" t="s">
        <v>1</v>
      </c>
      <c r="I444" s="234"/>
      <c r="J444" s="230"/>
      <c r="K444" s="230"/>
      <c r="L444" s="235"/>
      <c r="M444" s="236"/>
      <c r="N444" s="237"/>
      <c r="O444" s="237"/>
      <c r="P444" s="237"/>
      <c r="Q444" s="237"/>
      <c r="R444" s="237"/>
      <c r="S444" s="237"/>
      <c r="T444" s="23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9" t="s">
        <v>150</v>
      </c>
      <c r="AU444" s="239" t="s">
        <v>148</v>
      </c>
      <c r="AV444" s="13" t="s">
        <v>81</v>
      </c>
      <c r="AW444" s="13" t="s">
        <v>30</v>
      </c>
      <c r="AX444" s="13" t="s">
        <v>73</v>
      </c>
      <c r="AY444" s="239" t="s">
        <v>139</v>
      </c>
    </row>
    <row r="445" s="14" customFormat="1">
      <c r="A445" s="14"/>
      <c r="B445" s="240"/>
      <c r="C445" s="241"/>
      <c r="D445" s="231" t="s">
        <v>150</v>
      </c>
      <c r="E445" s="242" t="s">
        <v>1</v>
      </c>
      <c r="F445" s="243" t="s">
        <v>408</v>
      </c>
      <c r="G445" s="241"/>
      <c r="H445" s="244">
        <v>60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0" t="s">
        <v>150</v>
      </c>
      <c r="AU445" s="250" t="s">
        <v>148</v>
      </c>
      <c r="AV445" s="14" t="s">
        <v>148</v>
      </c>
      <c r="AW445" s="14" t="s">
        <v>30</v>
      </c>
      <c r="AX445" s="14" t="s">
        <v>81</v>
      </c>
      <c r="AY445" s="250" t="s">
        <v>139</v>
      </c>
    </row>
    <row r="446" s="2" customFormat="1" ht="24.15" customHeight="1">
      <c r="A446" s="38"/>
      <c r="B446" s="39"/>
      <c r="C446" s="215" t="s">
        <v>409</v>
      </c>
      <c r="D446" s="215" t="s">
        <v>143</v>
      </c>
      <c r="E446" s="216" t="s">
        <v>410</v>
      </c>
      <c r="F446" s="217" t="s">
        <v>411</v>
      </c>
      <c r="G446" s="218" t="s">
        <v>177</v>
      </c>
      <c r="H446" s="219">
        <v>27</v>
      </c>
      <c r="I446" s="220"/>
      <c r="J446" s="221">
        <f>ROUND(I446*H446,2)</f>
        <v>0</v>
      </c>
      <c r="K446" s="222"/>
      <c r="L446" s="44"/>
      <c r="M446" s="223" t="s">
        <v>1</v>
      </c>
      <c r="N446" s="224" t="s">
        <v>39</v>
      </c>
      <c r="O446" s="91"/>
      <c r="P446" s="225">
        <f>O446*H446</f>
        <v>0</v>
      </c>
      <c r="Q446" s="225">
        <v>0</v>
      </c>
      <c r="R446" s="225">
        <f>Q446*H446</f>
        <v>0</v>
      </c>
      <c r="S446" s="225">
        <v>0</v>
      </c>
      <c r="T446" s="22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7" t="s">
        <v>147</v>
      </c>
      <c r="AT446" s="227" t="s">
        <v>143</v>
      </c>
      <c r="AU446" s="227" t="s">
        <v>148</v>
      </c>
      <c r="AY446" s="17" t="s">
        <v>139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7" t="s">
        <v>148</v>
      </c>
      <c r="BK446" s="228">
        <f>ROUND(I446*H446,2)</f>
        <v>0</v>
      </c>
      <c r="BL446" s="17" t="s">
        <v>147</v>
      </c>
      <c r="BM446" s="227" t="s">
        <v>412</v>
      </c>
    </row>
    <row r="447" s="13" customFormat="1">
      <c r="A447" s="13"/>
      <c r="B447" s="229"/>
      <c r="C447" s="230"/>
      <c r="D447" s="231" t="s">
        <v>150</v>
      </c>
      <c r="E447" s="232" t="s">
        <v>1</v>
      </c>
      <c r="F447" s="233" t="s">
        <v>413</v>
      </c>
      <c r="G447" s="230"/>
      <c r="H447" s="232" t="s">
        <v>1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150</v>
      </c>
      <c r="AU447" s="239" t="s">
        <v>148</v>
      </c>
      <c r="AV447" s="13" t="s">
        <v>81</v>
      </c>
      <c r="AW447" s="13" t="s">
        <v>30</v>
      </c>
      <c r="AX447" s="13" t="s">
        <v>73</v>
      </c>
      <c r="AY447" s="239" t="s">
        <v>139</v>
      </c>
    </row>
    <row r="448" s="14" customFormat="1">
      <c r="A448" s="14"/>
      <c r="B448" s="240"/>
      <c r="C448" s="241"/>
      <c r="D448" s="231" t="s">
        <v>150</v>
      </c>
      <c r="E448" s="242" t="s">
        <v>1</v>
      </c>
      <c r="F448" s="243" t="s">
        <v>346</v>
      </c>
      <c r="G448" s="241"/>
      <c r="H448" s="244">
        <v>27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150</v>
      </c>
      <c r="AU448" s="250" t="s">
        <v>148</v>
      </c>
      <c r="AV448" s="14" t="s">
        <v>148</v>
      </c>
      <c r="AW448" s="14" t="s">
        <v>30</v>
      </c>
      <c r="AX448" s="14" t="s">
        <v>81</v>
      </c>
      <c r="AY448" s="250" t="s">
        <v>139</v>
      </c>
    </row>
    <row r="449" s="2" customFormat="1" ht="37.8" customHeight="1">
      <c r="A449" s="38"/>
      <c r="B449" s="39"/>
      <c r="C449" s="215" t="s">
        <v>414</v>
      </c>
      <c r="D449" s="215" t="s">
        <v>143</v>
      </c>
      <c r="E449" s="216" t="s">
        <v>415</v>
      </c>
      <c r="F449" s="217" t="s">
        <v>416</v>
      </c>
      <c r="G449" s="218" t="s">
        <v>160</v>
      </c>
      <c r="H449" s="219">
        <v>29.690000000000001</v>
      </c>
      <c r="I449" s="220"/>
      <c r="J449" s="221">
        <f>ROUND(I449*H449,2)</f>
        <v>0</v>
      </c>
      <c r="K449" s="222"/>
      <c r="L449" s="44"/>
      <c r="M449" s="223" t="s">
        <v>1</v>
      </c>
      <c r="N449" s="224" t="s">
        <v>39</v>
      </c>
      <c r="O449" s="91"/>
      <c r="P449" s="225">
        <f>O449*H449</f>
        <v>0</v>
      </c>
      <c r="Q449" s="225">
        <v>0</v>
      </c>
      <c r="R449" s="225">
        <f>Q449*H449</f>
        <v>0</v>
      </c>
      <c r="S449" s="225">
        <v>0.045999999999999999</v>
      </c>
      <c r="T449" s="226">
        <f>S449*H449</f>
        <v>1.36574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7" t="s">
        <v>147</v>
      </c>
      <c r="AT449" s="227" t="s">
        <v>143</v>
      </c>
      <c r="AU449" s="227" t="s">
        <v>148</v>
      </c>
      <c r="AY449" s="17" t="s">
        <v>139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7" t="s">
        <v>148</v>
      </c>
      <c r="BK449" s="228">
        <f>ROUND(I449*H449,2)</f>
        <v>0</v>
      </c>
      <c r="BL449" s="17" t="s">
        <v>147</v>
      </c>
      <c r="BM449" s="227" t="s">
        <v>417</v>
      </c>
    </row>
    <row r="450" s="13" customFormat="1">
      <c r="A450" s="13"/>
      <c r="B450" s="229"/>
      <c r="C450" s="230"/>
      <c r="D450" s="231" t="s">
        <v>150</v>
      </c>
      <c r="E450" s="232" t="s">
        <v>1</v>
      </c>
      <c r="F450" s="233" t="s">
        <v>418</v>
      </c>
      <c r="G450" s="230"/>
      <c r="H450" s="232" t="s">
        <v>1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9" t="s">
        <v>150</v>
      </c>
      <c r="AU450" s="239" t="s">
        <v>148</v>
      </c>
      <c r="AV450" s="13" t="s">
        <v>81</v>
      </c>
      <c r="AW450" s="13" t="s">
        <v>30</v>
      </c>
      <c r="AX450" s="13" t="s">
        <v>73</v>
      </c>
      <c r="AY450" s="239" t="s">
        <v>139</v>
      </c>
    </row>
    <row r="451" s="13" customFormat="1">
      <c r="A451" s="13"/>
      <c r="B451" s="229"/>
      <c r="C451" s="230"/>
      <c r="D451" s="231" t="s">
        <v>150</v>
      </c>
      <c r="E451" s="232" t="s">
        <v>1</v>
      </c>
      <c r="F451" s="233" t="s">
        <v>419</v>
      </c>
      <c r="G451" s="230"/>
      <c r="H451" s="232" t="s">
        <v>1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150</v>
      </c>
      <c r="AU451" s="239" t="s">
        <v>148</v>
      </c>
      <c r="AV451" s="13" t="s">
        <v>81</v>
      </c>
      <c r="AW451" s="13" t="s">
        <v>30</v>
      </c>
      <c r="AX451" s="13" t="s">
        <v>73</v>
      </c>
      <c r="AY451" s="239" t="s">
        <v>139</v>
      </c>
    </row>
    <row r="452" s="14" customFormat="1">
      <c r="A452" s="14"/>
      <c r="B452" s="240"/>
      <c r="C452" s="241"/>
      <c r="D452" s="231" t="s">
        <v>150</v>
      </c>
      <c r="E452" s="242" t="s">
        <v>1</v>
      </c>
      <c r="F452" s="243" t="s">
        <v>420</v>
      </c>
      <c r="G452" s="241"/>
      <c r="H452" s="244">
        <v>9.1340000000000003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150</v>
      </c>
      <c r="AU452" s="250" t="s">
        <v>148</v>
      </c>
      <c r="AV452" s="14" t="s">
        <v>148</v>
      </c>
      <c r="AW452" s="14" t="s">
        <v>30</v>
      </c>
      <c r="AX452" s="14" t="s">
        <v>73</v>
      </c>
      <c r="AY452" s="250" t="s">
        <v>139</v>
      </c>
    </row>
    <row r="453" s="13" customFormat="1">
      <c r="A453" s="13"/>
      <c r="B453" s="229"/>
      <c r="C453" s="230"/>
      <c r="D453" s="231" t="s">
        <v>150</v>
      </c>
      <c r="E453" s="232" t="s">
        <v>1</v>
      </c>
      <c r="F453" s="233" t="s">
        <v>421</v>
      </c>
      <c r="G453" s="230"/>
      <c r="H453" s="232" t="s">
        <v>1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150</v>
      </c>
      <c r="AU453" s="239" t="s">
        <v>148</v>
      </c>
      <c r="AV453" s="13" t="s">
        <v>81</v>
      </c>
      <c r="AW453" s="13" t="s">
        <v>30</v>
      </c>
      <c r="AX453" s="13" t="s">
        <v>73</v>
      </c>
      <c r="AY453" s="239" t="s">
        <v>139</v>
      </c>
    </row>
    <row r="454" s="14" customFormat="1">
      <c r="A454" s="14"/>
      <c r="B454" s="240"/>
      <c r="C454" s="241"/>
      <c r="D454" s="231" t="s">
        <v>150</v>
      </c>
      <c r="E454" s="242" t="s">
        <v>1</v>
      </c>
      <c r="F454" s="243" t="s">
        <v>221</v>
      </c>
      <c r="G454" s="241"/>
      <c r="H454" s="244">
        <v>5.4359999999999999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150</v>
      </c>
      <c r="AU454" s="250" t="s">
        <v>148</v>
      </c>
      <c r="AV454" s="14" t="s">
        <v>148</v>
      </c>
      <c r="AW454" s="14" t="s">
        <v>30</v>
      </c>
      <c r="AX454" s="14" t="s">
        <v>73</v>
      </c>
      <c r="AY454" s="250" t="s">
        <v>139</v>
      </c>
    </row>
    <row r="455" s="13" customFormat="1">
      <c r="A455" s="13"/>
      <c r="B455" s="229"/>
      <c r="C455" s="230"/>
      <c r="D455" s="231" t="s">
        <v>150</v>
      </c>
      <c r="E455" s="232" t="s">
        <v>1</v>
      </c>
      <c r="F455" s="233" t="s">
        <v>422</v>
      </c>
      <c r="G455" s="230"/>
      <c r="H455" s="232" t="s">
        <v>1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150</v>
      </c>
      <c r="AU455" s="239" t="s">
        <v>148</v>
      </c>
      <c r="AV455" s="13" t="s">
        <v>81</v>
      </c>
      <c r="AW455" s="13" t="s">
        <v>30</v>
      </c>
      <c r="AX455" s="13" t="s">
        <v>73</v>
      </c>
      <c r="AY455" s="239" t="s">
        <v>139</v>
      </c>
    </row>
    <row r="456" s="14" customFormat="1">
      <c r="A456" s="14"/>
      <c r="B456" s="240"/>
      <c r="C456" s="241"/>
      <c r="D456" s="231" t="s">
        <v>150</v>
      </c>
      <c r="E456" s="242" t="s">
        <v>1</v>
      </c>
      <c r="F456" s="243" t="s">
        <v>423</v>
      </c>
      <c r="G456" s="241"/>
      <c r="H456" s="244">
        <v>5.6280000000000001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150</v>
      </c>
      <c r="AU456" s="250" t="s">
        <v>148</v>
      </c>
      <c r="AV456" s="14" t="s">
        <v>148</v>
      </c>
      <c r="AW456" s="14" t="s">
        <v>30</v>
      </c>
      <c r="AX456" s="14" t="s">
        <v>73</v>
      </c>
      <c r="AY456" s="250" t="s">
        <v>139</v>
      </c>
    </row>
    <row r="457" s="13" customFormat="1">
      <c r="A457" s="13"/>
      <c r="B457" s="229"/>
      <c r="C457" s="230"/>
      <c r="D457" s="231" t="s">
        <v>150</v>
      </c>
      <c r="E457" s="232" t="s">
        <v>1</v>
      </c>
      <c r="F457" s="233" t="s">
        <v>424</v>
      </c>
      <c r="G457" s="230"/>
      <c r="H457" s="232" t="s">
        <v>1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150</v>
      </c>
      <c r="AU457" s="239" t="s">
        <v>148</v>
      </c>
      <c r="AV457" s="13" t="s">
        <v>81</v>
      </c>
      <c r="AW457" s="13" t="s">
        <v>30</v>
      </c>
      <c r="AX457" s="13" t="s">
        <v>73</v>
      </c>
      <c r="AY457" s="239" t="s">
        <v>139</v>
      </c>
    </row>
    <row r="458" s="14" customFormat="1">
      <c r="A458" s="14"/>
      <c r="B458" s="240"/>
      <c r="C458" s="241"/>
      <c r="D458" s="231" t="s">
        <v>150</v>
      </c>
      <c r="E458" s="242" t="s">
        <v>1</v>
      </c>
      <c r="F458" s="243" t="s">
        <v>425</v>
      </c>
      <c r="G458" s="241"/>
      <c r="H458" s="244">
        <v>7.242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150</v>
      </c>
      <c r="AU458" s="250" t="s">
        <v>148</v>
      </c>
      <c r="AV458" s="14" t="s">
        <v>148</v>
      </c>
      <c r="AW458" s="14" t="s">
        <v>30</v>
      </c>
      <c r="AX458" s="14" t="s">
        <v>73</v>
      </c>
      <c r="AY458" s="250" t="s">
        <v>139</v>
      </c>
    </row>
    <row r="459" s="13" customFormat="1">
      <c r="A459" s="13"/>
      <c r="B459" s="229"/>
      <c r="C459" s="230"/>
      <c r="D459" s="231" t="s">
        <v>150</v>
      </c>
      <c r="E459" s="232" t="s">
        <v>1</v>
      </c>
      <c r="F459" s="233" t="s">
        <v>240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150</v>
      </c>
      <c r="AU459" s="239" t="s">
        <v>148</v>
      </c>
      <c r="AV459" s="13" t="s">
        <v>81</v>
      </c>
      <c r="AW459" s="13" t="s">
        <v>30</v>
      </c>
      <c r="AX459" s="13" t="s">
        <v>73</v>
      </c>
      <c r="AY459" s="239" t="s">
        <v>139</v>
      </c>
    </row>
    <row r="460" s="14" customFormat="1">
      <c r="A460" s="14"/>
      <c r="B460" s="240"/>
      <c r="C460" s="241"/>
      <c r="D460" s="231" t="s">
        <v>150</v>
      </c>
      <c r="E460" s="242" t="s">
        <v>1</v>
      </c>
      <c r="F460" s="243" t="s">
        <v>426</v>
      </c>
      <c r="G460" s="241"/>
      <c r="H460" s="244">
        <v>2.25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150</v>
      </c>
      <c r="AU460" s="250" t="s">
        <v>148</v>
      </c>
      <c r="AV460" s="14" t="s">
        <v>148</v>
      </c>
      <c r="AW460" s="14" t="s">
        <v>30</v>
      </c>
      <c r="AX460" s="14" t="s">
        <v>73</v>
      </c>
      <c r="AY460" s="250" t="s">
        <v>139</v>
      </c>
    </row>
    <row r="461" s="15" customFormat="1">
      <c r="A461" s="15"/>
      <c r="B461" s="251"/>
      <c r="C461" s="252"/>
      <c r="D461" s="231" t="s">
        <v>150</v>
      </c>
      <c r="E461" s="253" t="s">
        <v>1</v>
      </c>
      <c r="F461" s="254" t="s">
        <v>164</v>
      </c>
      <c r="G461" s="252"/>
      <c r="H461" s="255">
        <v>29.690000000000001</v>
      </c>
      <c r="I461" s="256"/>
      <c r="J461" s="252"/>
      <c r="K461" s="252"/>
      <c r="L461" s="257"/>
      <c r="M461" s="258"/>
      <c r="N461" s="259"/>
      <c r="O461" s="259"/>
      <c r="P461" s="259"/>
      <c r="Q461" s="259"/>
      <c r="R461" s="259"/>
      <c r="S461" s="259"/>
      <c r="T461" s="260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1" t="s">
        <v>150</v>
      </c>
      <c r="AU461" s="261" t="s">
        <v>148</v>
      </c>
      <c r="AV461" s="15" t="s">
        <v>147</v>
      </c>
      <c r="AW461" s="15" t="s">
        <v>30</v>
      </c>
      <c r="AX461" s="15" t="s">
        <v>81</v>
      </c>
      <c r="AY461" s="261" t="s">
        <v>139</v>
      </c>
    </row>
    <row r="462" s="2" customFormat="1" ht="24.15" customHeight="1">
      <c r="A462" s="38"/>
      <c r="B462" s="39"/>
      <c r="C462" s="215" t="s">
        <v>427</v>
      </c>
      <c r="D462" s="215" t="s">
        <v>143</v>
      </c>
      <c r="E462" s="216" t="s">
        <v>428</v>
      </c>
      <c r="F462" s="217" t="s">
        <v>429</v>
      </c>
      <c r="G462" s="218" t="s">
        <v>160</v>
      </c>
      <c r="H462" s="219">
        <v>15.84</v>
      </c>
      <c r="I462" s="220"/>
      <c r="J462" s="221">
        <f>ROUND(I462*H462,2)</f>
        <v>0</v>
      </c>
      <c r="K462" s="222"/>
      <c r="L462" s="44"/>
      <c r="M462" s="223" t="s">
        <v>1</v>
      </c>
      <c r="N462" s="224" t="s">
        <v>39</v>
      </c>
      <c r="O462" s="91"/>
      <c r="P462" s="225">
        <f>O462*H462</f>
        <v>0</v>
      </c>
      <c r="Q462" s="225">
        <v>0</v>
      </c>
      <c r="R462" s="225">
        <f>Q462*H462</f>
        <v>0</v>
      </c>
      <c r="S462" s="225">
        <v>0.068000000000000005</v>
      </c>
      <c r="T462" s="226">
        <f>S462*H462</f>
        <v>1.0771200000000001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7" t="s">
        <v>147</v>
      </c>
      <c r="AT462" s="227" t="s">
        <v>143</v>
      </c>
      <c r="AU462" s="227" t="s">
        <v>148</v>
      </c>
      <c r="AY462" s="17" t="s">
        <v>139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17" t="s">
        <v>148</v>
      </c>
      <c r="BK462" s="228">
        <f>ROUND(I462*H462,2)</f>
        <v>0</v>
      </c>
      <c r="BL462" s="17" t="s">
        <v>147</v>
      </c>
      <c r="BM462" s="227" t="s">
        <v>430</v>
      </c>
    </row>
    <row r="463" s="13" customFormat="1">
      <c r="A463" s="13"/>
      <c r="B463" s="229"/>
      <c r="C463" s="230"/>
      <c r="D463" s="231" t="s">
        <v>150</v>
      </c>
      <c r="E463" s="232" t="s">
        <v>1</v>
      </c>
      <c r="F463" s="233" t="s">
        <v>197</v>
      </c>
      <c r="G463" s="230"/>
      <c r="H463" s="232" t="s">
        <v>1</v>
      </c>
      <c r="I463" s="234"/>
      <c r="J463" s="230"/>
      <c r="K463" s="230"/>
      <c r="L463" s="235"/>
      <c r="M463" s="236"/>
      <c r="N463" s="237"/>
      <c r="O463" s="237"/>
      <c r="P463" s="237"/>
      <c r="Q463" s="237"/>
      <c r="R463" s="237"/>
      <c r="S463" s="237"/>
      <c r="T463" s="23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9" t="s">
        <v>150</v>
      </c>
      <c r="AU463" s="239" t="s">
        <v>148</v>
      </c>
      <c r="AV463" s="13" t="s">
        <v>81</v>
      </c>
      <c r="AW463" s="13" t="s">
        <v>30</v>
      </c>
      <c r="AX463" s="13" t="s">
        <v>73</v>
      </c>
      <c r="AY463" s="239" t="s">
        <v>139</v>
      </c>
    </row>
    <row r="464" s="14" customFormat="1">
      <c r="A464" s="14"/>
      <c r="B464" s="240"/>
      <c r="C464" s="241"/>
      <c r="D464" s="231" t="s">
        <v>150</v>
      </c>
      <c r="E464" s="242" t="s">
        <v>1</v>
      </c>
      <c r="F464" s="243" t="s">
        <v>423</v>
      </c>
      <c r="G464" s="241"/>
      <c r="H464" s="244">
        <v>5.6280000000000001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150</v>
      </c>
      <c r="AU464" s="250" t="s">
        <v>148</v>
      </c>
      <c r="AV464" s="14" t="s">
        <v>148</v>
      </c>
      <c r="AW464" s="14" t="s">
        <v>30</v>
      </c>
      <c r="AX464" s="14" t="s">
        <v>73</v>
      </c>
      <c r="AY464" s="250" t="s">
        <v>139</v>
      </c>
    </row>
    <row r="465" s="13" customFormat="1">
      <c r="A465" s="13"/>
      <c r="B465" s="229"/>
      <c r="C465" s="230"/>
      <c r="D465" s="231" t="s">
        <v>150</v>
      </c>
      <c r="E465" s="232" t="s">
        <v>1</v>
      </c>
      <c r="F465" s="233" t="s">
        <v>168</v>
      </c>
      <c r="G465" s="230"/>
      <c r="H465" s="232" t="s">
        <v>1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150</v>
      </c>
      <c r="AU465" s="239" t="s">
        <v>148</v>
      </c>
      <c r="AV465" s="13" t="s">
        <v>81</v>
      </c>
      <c r="AW465" s="13" t="s">
        <v>30</v>
      </c>
      <c r="AX465" s="13" t="s">
        <v>73</v>
      </c>
      <c r="AY465" s="239" t="s">
        <v>139</v>
      </c>
    </row>
    <row r="466" s="14" customFormat="1">
      <c r="A466" s="14"/>
      <c r="B466" s="240"/>
      <c r="C466" s="241"/>
      <c r="D466" s="231" t="s">
        <v>150</v>
      </c>
      <c r="E466" s="242" t="s">
        <v>1</v>
      </c>
      <c r="F466" s="243" t="s">
        <v>425</v>
      </c>
      <c r="G466" s="241"/>
      <c r="H466" s="244">
        <v>7.242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150</v>
      </c>
      <c r="AU466" s="250" t="s">
        <v>148</v>
      </c>
      <c r="AV466" s="14" t="s">
        <v>148</v>
      </c>
      <c r="AW466" s="14" t="s">
        <v>30</v>
      </c>
      <c r="AX466" s="14" t="s">
        <v>73</v>
      </c>
      <c r="AY466" s="250" t="s">
        <v>139</v>
      </c>
    </row>
    <row r="467" s="13" customFormat="1">
      <c r="A467" s="13"/>
      <c r="B467" s="229"/>
      <c r="C467" s="230"/>
      <c r="D467" s="231" t="s">
        <v>150</v>
      </c>
      <c r="E467" s="232" t="s">
        <v>1</v>
      </c>
      <c r="F467" s="233" t="s">
        <v>240</v>
      </c>
      <c r="G467" s="230"/>
      <c r="H467" s="232" t="s">
        <v>1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9" t="s">
        <v>150</v>
      </c>
      <c r="AU467" s="239" t="s">
        <v>148</v>
      </c>
      <c r="AV467" s="13" t="s">
        <v>81</v>
      </c>
      <c r="AW467" s="13" t="s">
        <v>30</v>
      </c>
      <c r="AX467" s="13" t="s">
        <v>73</v>
      </c>
      <c r="AY467" s="239" t="s">
        <v>139</v>
      </c>
    </row>
    <row r="468" s="14" customFormat="1">
      <c r="A468" s="14"/>
      <c r="B468" s="240"/>
      <c r="C468" s="241"/>
      <c r="D468" s="231" t="s">
        <v>150</v>
      </c>
      <c r="E468" s="242" t="s">
        <v>1</v>
      </c>
      <c r="F468" s="243" t="s">
        <v>231</v>
      </c>
      <c r="G468" s="241"/>
      <c r="H468" s="244">
        <v>2.9700000000000002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150</v>
      </c>
      <c r="AU468" s="250" t="s">
        <v>148</v>
      </c>
      <c r="AV468" s="14" t="s">
        <v>148</v>
      </c>
      <c r="AW468" s="14" t="s">
        <v>30</v>
      </c>
      <c r="AX468" s="14" t="s">
        <v>73</v>
      </c>
      <c r="AY468" s="250" t="s">
        <v>139</v>
      </c>
    </row>
    <row r="469" s="15" customFormat="1">
      <c r="A469" s="15"/>
      <c r="B469" s="251"/>
      <c r="C469" s="252"/>
      <c r="D469" s="231" t="s">
        <v>150</v>
      </c>
      <c r="E469" s="253" t="s">
        <v>1</v>
      </c>
      <c r="F469" s="254" t="s">
        <v>164</v>
      </c>
      <c r="G469" s="252"/>
      <c r="H469" s="255">
        <v>15.84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1" t="s">
        <v>150</v>
      </c>
      <c r="AU469" s="261" t="s">
        <v>148</v>
      </c>
      <c r="AV469" s="15" t="s">
        <v>147</v>
      </c>
      <c r="AW469" s="15" t="s">
        <v>30</v>
      </c>
      <c r="AX469" s="15" t="s">
        <v>81</v>
      </c>
      <c r="AY469" s="261" t="s">
        <v>139</v>
      </c>
    </row>
    <row r="470" s="12" customFormat="1" ht="22.8" customHeight="1">
      <c r="A470" s="12"/>
      <c r="B470" s="199"/>
      <c r="C470" s="200"/>
      <c r="D470" s="201" t="s">
        <v>72</v>
      </c>
      <c r="E470" s="213" t="s">
        <v>431</v>
      </c>
      <c r="F470" s="213" t="s">
        <v>432</v>
      </c>
      <c r="G470" s="200"/>
      <c r="H470" s="200"/>
      <c r="I470" s="203"/>
      <c r="J470" s="214">
        <f>BK470</f>
        <v>0</v>
      </c>
      <c r="K470" s="200"/>
      <c r="L470" s="205"/>
      <c r="M470" s="206"/>
      <c r="N470" s="207"/>
      <c r="O470" s="207"/>
      <c r="P470" s="208">
        <f>SUM(P471:P476)</f>
        <v>0</v>
      </c>
      <c r="Q470" s="207"/>
      <c r="R470" s="208">
        <f>SUM(R471:R476)</f>
        <v>0</v>
      </c>
      <c r="S470" s="207"/>
      <c r="T470" s="209">
        <f>SUM(T471:T476)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0" t="s">
        <v>81</v>
      </c>
      <c r="AT470" s="211" t="s">
        <v>72</v>
      </c>
      <c r="AU470" s="211" t="s">
        <v>81</v>
      </c>
      <c r="AY470" s="210" t="s">
        <v>139</v>
      </c>
      <c r="BK470" s="212">
        <f>SUM(BK471:BK476)</f>
        <v>0</v>
      </c>
    </row>
    <row r="471" s="2" customFormat="1" ht="24.15" customHeight="1">
      <c r="A471" s="38"/>
      <c r="B471" s="39"/>
      <c r="C471" s="215" t="s">
        <v>433</v>
      </c>
      <c r="D471" s="215" t="s">
        <v>143</v>
      </c>
      <c r="E471" s="216" t="s">
        <v>434</v>
      </c>
      <c r="F471" s="217" t="s">
        <v>435</v>
      </c>
      <c r="G471" s="218" t="s">
        <v>436</v>
      </c>
      <c r="H471" s="219">
        <v>13.382</v>
      </c>
      <c r="I471" s="220"/>
      <c r="J471" s="221">
        <f>ROUND(I471*H471,2)</f>
        <v>0</v>
      </c>
      <c r="K471" s="222"/>
      <c r="L471" s="44"/>
      <c r="M471" s="223" t="s">
        <v>1</v>
      </c>
      <c r="N471" s="224" t="s">
        <v>39</v>
      </c>
      <c r="O471" s="91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7" t="s">
        <v>147</v>
      </c>
      <c r="AT471" s="227" t="s">
        <v>143</v>
      </c>
      <c r="AU471" s="227" t="s">
        <v>148</v>
      </c>
      <c r="AY471" s="17" t="s">
        <v>139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7" t="s">
        <v>148</v>
      </c>
      <c r="BK471" s="228">
        <f>ROUND(I471*H471,2)</f>
        <v>0</v>
      </c>
      <c r="BL471" s="17" t="s">
        <v>147</v>
      </c>
      <c r="BM471" s="227" t="s">
        <v>437</v>
      </c>
    </row>
    <row r="472" s="2" customFormat="1" ht="33" customHeight="1">
      <c r="A472" s="38"/>
      <c r="B472" s="39"/>
      <c r="C472" s="215" t="s">
        <v>438</v>
      </c>
      <c r="D472" s="215" t="s">
        <v>143</v>
      </c>
      <c r="E472" s="216" t="s">
        <v>439</v>
      </c>
      <c r="F472" s="217" t="s">
        <v>440</v>
      </c>
      <c r="G472" s="218" t="s">
        <v>436</v>
      </c>
      <c r="H472" s="219">
        <v>13.382</v>
      </c>
      <c r="I472" s="220"/>
      <c r="J472" s="221">
        <f>ROUND(I472*H472,2)</f>
        <v>0</v>
      </c>
      <c r="K472" s="222"/>
      <c r="L472" s="44"/>
      <c r="M472" s="223" t="s">
        <v>1</v>
      </c>
      <c r="N472" s="224" t="s">
        <v>39</v>
      </c>
      <c r="O472" s="91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147</v>
      </c>
      <c r="AT472" s="227" t="s">
        <v>143</v>
      </c>
      <c r="AU472" s="227" t="s">
        <v>148</v>
      </c>
      <c r="AY472" s="17" t="s">
        <v>139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148</v>
      </c>
      <c r="BK472" s="228">
        <f>ROUND(I472*H472,2)</f>
        <v>0</v>
      </c>
      <c r="BL472" s="17" t="s">
        <v>147</v>
      </c>
      <c r="BM472" s="227" t="s">
        <v>441</v>
      </c>
    </row>
    <row r="473" s="2" customFormat="1" ht="24.15" customHeight="1">
      <c r="A473" s="38"/>
      <c r="B473" s="39"/>
      <c r="C473" s="215" t="s">
        <v>442</v>
      </c>
      <c r="D473" s="215" t="s">
        <v>143</v>
      </c>
      <c r="E473" s="216" t="s">
        <v>443</v>
      </c>
      <c r="F473" s="217" t="s">
        <v>444</v>
      </c>
      <c r="G473" s="218" t="s">
        <v>436</v>
      </c>
      <c r="H473" s="219">
        <v>13.382</v>
      </c>
      <c r="I473" s="220"/>
      <c r="J473" s="221">
        <f>ROUND(I473*H473,2)</f>
        <v>0</v>
      </c>
      <c r="K473" s="222"/>
      <c r="L473" s="44"/>
      <c r="M473" s="223" t="s">
        <v>1</v>
      </c>
      <c r="N473" s="224" t="s">
        <v>39</v>
      </c>
      <c r="O473" s="91"/>
      <c r="P473" s="225">
        <f>O473*H473</f>
        <v>0</v>
      </c>
      <c r="Q473" s="225">
        <v>0</v>
      </c>
      <c r="R473" s="225">
        <f>Q473*H473</f>
        <v>0</v>
      </c>
      <c r="S473" s="225">
        <v>0</v>
      </c>
      <c r="T473" s="22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7" t="s">
        <v>147</v>
      </c>
      <c r="AT473" s="227" t="s">
        <v>143</v>
      </c>
      <c r="AU473" s="227" t="s">
        <v>148</v>
      </c>
      <c r="AY473" s="17" t="s">
        <v>139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7" t="s">
        <v>148</v>
      </c>
      <c r="BK473" s="228">
        <f>ROUND(I473*H473,2)</f>
        <v>0</v>
      </c>
      <c r="BL473" s="17" t="s">
        <v>147</v>
      </c>
      <c r="BM473" s="227" t="s">
        <v>445</v>
      </c>
    </row>
    <row r="474" s="2" customFormat="1" ht="24.15" customHeight="1">
      <c r="A474" s="38"/>
      <c r="B474" s="39"/>
      <c r="C474" s="215" t="s">
        <v>446</v>
      </c>
      <c r="D474" s="215" t="s">
        <v>143</v>
      </c>
      <c r="E474" s="216" t="s">
        <v>447</v>
      </c>
      <c r="F474" s="217" t="s">
        <v>448</v>
      </c>
      <c r="G474" s="218" t="s">
        <v>436</v>
      </c>
      <c r="H474" s="219">
        <v>254.25800000000001</v>
      </c>
      <c r="I474" s="220"/>
      <c r="J474" s="221">
        <f>ROUND(I474*H474,2)</f>
        <v>0</v>
      </c>
      <c r="K474" s="222"/>
      <c r="L474" s="44"/>
      <c r="M474" s="223" t="s">
        <v>1</v>
      </c>
      <c r="N474" s="224" t="s">
        <v>39</v>
      </c>
      <c r="O474" s="91"/>
      <c r="P474" s="225">
        <f>O474*H474</f>
        <v>0</v>
      </c>
      <c r="Q474" s="225">
        <v>0</v>
      </c>
      <c r="R474" s="225">
        <f>Q474*H474</f>
        <v>0</v>
      </c>
      <c r="S474" s="225">
        <v>0</v>
      </c>
      <c r="T474" s="22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7" t="s">
        <v>147</v>
      </c>
      <c r="AT474" s="227" t="s">
        <v>143</v>
      </c>
      <c r="AU474" s="227" t="s">
        <v>148</v>
      </c>
      <c r="AY474" s="17" t="s">
        <v>139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148</v>
      </c>
      <c r="BK474" s="228">
        <f>ROUND(I474*H474,2)</f>
        <v>0</v>
      </c>
      <c r="BL474" s="17" t="s">
        <v>147</v>
      </c>
      <c r="BM474" s="227" t="s">
        <v>449</v>
      </c>
    </row>
    <row r="475" s="14" customFormat="1">
      <c r="A475" s="14"/>
      <c r="B475" s="240"/>
      <c r="C475" s="241"/>
      <c r="D475" s="231" t="s">
        <v>150</v>
      </c>
      <c r="E475" s="241"/>
      <c r="F475" s="243" t="s">
        <v>450</v>
      </c>
      <c r="G475" s="241"/>
      <c r="H475" s="244">
        <v>254.25800000000001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150</v>
      </c>
      <c r="AU475" s="250" t="s">
        <v>148</v>
      </c>
      <c r="AV475" s="14" t="s">
        <v>148</v>
      </c>
      <c r="AW475" s="14" t="s">
        <v>4</v>
      </c>
      <c r="AX475" s="14" t="s">
        <v>81</v>
      </c>
      <c r="AY475" s="250" t="s">
        <v>139</v>
      </c>
    </row>
    <row r="476" s="2" customFormat="1" ht="33" customHeight="1">
      <c r="A476" s="38"/>
      <c r="B476" s="39"/>
      <c r="C476" s="215" t="s">
        <v>451</v>
      </c>
      <c r="D476" s="215" t="s">
        <v>143</v>
      </c>
      <c r="E476" s="216" t="s">
        <v>452</v>
      </c>
      <c r="F476" s="217" t="s">
        <v>453</v>
      </c>
      <c r="G476" s="218" t="s">
        <v>436</v>
      </c>
      <c r="H476" s="219">
        <v>13.382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39</v>
      </c>
      <c r="O476" s="91"/>
      <c r="P476" s="225">
        <f>O476*H476</f>
        <v>0</v>
      </c>
      <c r="Q476" s="225">
        <v>0</v>
      </c>
      <c r="R476" s="225">
        <f>Q476*H476</f>
        <v>0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147</v>
      </c>
      <c r="AT476" s="227" t="s">
        <v>143</v>
      </c>
      <c r="AU476" s="227" t="s">
        <v>148</v>
      </c>
      <c r="AY476" s="17" t="s">
        <v>139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148</v>
      </c>
      <c r="BK476" s="228">
        <f>ROUND(I476*H476,2)</f>
        <v>0</v>
      </c>
      <c r="BL476" s="17" t="s">
        <v>147</v>
      </c>
      <c r="BM476" s="227" t="s">
        <v>454</v>
      </c>
    </row>
    <row r="477" s="12" customFormat="1" ht="22.8" customHeight="1">
      <c r="A477" s="12"/>
      <c r="B477" s="199"/>
      <c r="C477" s="200"/>
      <c r="D477" s="201" t="s">
        <v>72</v>
      </c>
      <c r="E477" s="213" t="s">
        <v>455</v>
      </c>
      <c r="F477" s="213" t="s">
        <v>456</v>
      </c>
      <c r="G477" s="200"/>
      <c r="H477" s="200"/>
      <c r="I477" s="203"/>
      <c r="J477" s="214">
        <f>BK477</f>
        <v>0</v>
      </c>
      <c r="K477" s="200"/>
      <c r="L477" s="205"/>
      <c r="M477" s="206"/>
      <c r="N477" s="207"/>
      <c r="O477" s="207"/>
      <c r="P477" s="208">
        <f>SUM(P478:P479)</f>
        <v>0</v>
      </c>
      <c r="Q477" s="207"/>
      <c r="R477" s="208">
        <f>SUM(R478:R479)</f>
        <v>0</v>
      </c>
      <c r="S477" s="207"/>
      <c r="T477" s="209">
        <f>SUM(T478:T479)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0" t="s">
        <v>81</v>
      </c>
      <c r="AT477" s="211" t="s">
        <v>72</v>
      </c>
      <c r="AU477" s="211" t="s">
        <v>81</v>
      </c>
      <c r="AY477" s="210" t="s">
        <v>139</v>
      </c>
      <c r="BK477" s="212">
        <f>SUM(BK478:BK479)</f>
        <v>0</v>
      </c>
    </row>
    <row r="478" s="2" customFormat="1" ht="24.15" customHeight="1">
      <c r="A478" s="38"/>
      <c r="B478" s="39"/>
      <c r="C478" s="215" t="s">
        <v>457</v>
      </c>
      <c r="D478" s="215" t="s">
        <v>143</v>
      </c>
      <c r="E478" s="216" t="s">
        <v>458</v>
      </c>
      <c r="F478" s="217" t="s">
        <v>459</v>
      </c>
      <c r="G478" s="218" t="s">
        <v>436</v>
      </c>
      <c r="H478" s="219">
        <v>6.5039999999999996</v>
      </c>
      <c r="I478" s="220"/>
      <c r="J478" s="221">
        <f>ROUND(I478*H478,2)</f>
        <v>0</v>
      </c>
      <c r="K478" s="222"/>
      <c r="L478" s="44"/>
      <c r="M478" s="223" t="s">
        <v>1</v>
      </c>
      <c r="N478" s="224" t="s">
        <v>39</v>
      </c>
      <c r="O478" s="91"/>
      <c r="P478" s="225">
        <f>O478*H478</f>
        <v>0</v>
      </c>
      <c r="Q478" s="225">
        <v>0</v>
      </c>
      <c r="R478" s="225">
        <f>Q478*H478</f>
        <v>0</v>
      </c>
      <c r="S478" s="225">
        <v>0</v>
      </c>
      <c r="T478" s="22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7" t="s">
        <v>147</v>
      </c>
      <c r="AT478" s="227" t="s">
        <v>143</v>
      </c>
      <c r="AU478" s="227" t="s">
        <v>148</v>
      </c>
      <c r="AY478" s="17" t="s">
        <v>139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148</v>
      </c>
      <c r="BK478" s="228">
        <f>ROUND(I478*H478,2)</f>
        <v>0</v>
      </c>
      <c r="BL478" s="17" t="s">
        <v>147</v>
      </c>
      <c r="BM478" s="227" t="s">
        <v>460</v>
      </c>
    </row>
    <row r="479" s="2" customFormat="1" ht="24.15" customHeight="1">
      <c r="A479" s="38"/>
      <c r="B479" s="39"/>
      <c r="C479" s="215" t="s">
        <v>461</v>
      </c>
      <c r="D479" s="215" t="s">
        <v>143</v>
      </c>
      <c r="E479" s="216" t="s">
        <v>462</v>
      </c>
      <c r="F479" s="217" t="s">
        <v>463</v>
      </c>
      <c r="G479" s="218" t="s">
        <v>436</v>
      </c>
      <c r="H479" s="219">
        <v>6.5039999999999996</v>
      </c>
      <c r="I479" s="220"/>
      <c r="J479" s="221">
        <f>ROUND(I479*H479,2)</f>
        <v>0</v>
      </c>
      <c r="K479" s="222"/>
      <c r="L479" s="44"/>
      <c r="M479" s="223" t="s">
        <v>1</v>
      </c>
      <c r="N479" s="224" t="s">
        <v>39</v>
      </c>
      <c r="O479" s="91"/>
      <c r="P479" s="225">
        <f>O479*H479</f>
        <v>0</v>
      </c>
      <c r="Q479" s="225">
        <v>0</v>
      </c>
      <c r="R479" s="225">
        <f>Q479*H479</f>
        <v>0</v>
      </c>
      <c r="S479" s="225">
        <v>0</v>
      </c>
      <c r="T479" s="22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7" t="s">
        <v>147</v>
      </c>
      <c r="AT479" s="227" t="s">
        <v>143</v>
      </c>
      <c r="AU479" s="227" t="s">
        <v>148</v>
      </c>
      <c r="AY479" s="17" t="s">
        <v>139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7" t="s">
        <v>148</v>
      </c>
      <c r="BK479" s="228">
        <f>ROUND(I479*H479,2)</f>
        <v>0</v>
      </c>
      <c r="BL479" s="17" t="s">
        <v>147</v>
      </c>
      <c r="BM479" s="227" t="s">
        <v>464</v>
      </c>
    </row>
    <row r="480" s="12" customFormat="1" ht="25.92" customHeight="1">
      <c r="A480" s="12"/>
      <c r="B480" s="199"/>
      <c r="C480" s="200"/>
      <c r="D480" s="201" t="s">
        <v>72</v>
      </c>
      <c r="E480" s="202" t="s">
        <v>465</v>
      </c>
      <c r="F480" s="202" t="s">
        <v>466</v>
      </c>
      <c r="G480" s="200"/>
      <c r="H480" s="200"/>
      <c r="I480" s="203"/>
      <c r="J480" s="204">
        <f>BK480</f>
        <v>0</v>
      </c>
      <c r="K480" s="200"/>
      <c r="L480" s="205"/>
      <c r="M480" s="206"/>
      <c r="N480" s="207"/>
      <c r="O480" s="207"/>
      <c r="P480" s="208">
        <f>P481+P513+P601+P697+P705+P783+P790+P847+P855+P935+P1230+P1265+P1285+P1323+P1346+P1360+P1446+P1489+P1564+P1655+P1893+P2125</f>
        <v>0</v>
      </c>
      <c r="Q480" s="207"/>
      <c r="R480" s="208">
        <f>R481+R513+R601+R697+R705+R783+R790+R847+R855+R935+R1230+R1265+R1285+R1323+R1346+R1360+R1446+R1489+R1564+R1655+R1893+R2125</f>
        <v>4.2739001500000002</v>
      </c>
      <c r="S480" s="207"/>
      <c r="T480" s="209">
        <f>T481+T513+T601+T697+T705+T783+T790+T847+T855+T935+T1230+T1265+T1285+T1323+T1346+T1360+T1446+T1489+T1564+T1655+T1893+T2125</f>
        <v>3.4443791199999998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0" t="s">
        <v>148</v>
      </c>
      <c r="AT480" s="211" t="s">
        <v>72</v>
      </c>
      <c r="AU480" s="211" t="s">
        <v>73</v>
      </c>
      <c r="AY480" s="210" t="s">
        <v>139</v>
      </c>
      <c r="BK480" s="212">
        <f>BK481+BK513+BK601+BK697+BK705+BK783+BK790+BK847+BK855+BK935+BK1230+BK1265+BK1285+BK1323+BK1346+BK1360+BK1446+BK1489+BK1564+BK1655+BK1893+BK2125</f>
        <v>0</v>
      </c>
    </row>
    <row r="481" s="12" customFormat="1" ht="22.8" customHeight="1">
      <c r="A481" s="12"/>
      <c r="B481" s="199"/>
      <c r="C481" s="200"/>
      <c r="D481" s="201" t="s">
        <v>72</v>
      </c>
      <c r="E481" s="213" t="s">
        <v>467</v>
      </c>
      <c r="F481" s="213" t="s">
        <v>468</v>
      </c>
      <c r="G481" s="200"/>
      <c r="H481" s="200"/>
      <c r="I481" s="203"/>
      <c r="J481" s="214">
        <f>BK481</f>
        <v>0</v>
      </c>
      <c r="K481" s="200"/>
      <c r="L481" s="205"/>
      <c r="M481" s="206"/>
      <c r="N481" s="207"/>
      <c r="O481" s="207"/>
      <c r="P481" s="208">
        <f>SUM(P482:P512)</f>
        <v>0</v>
      </c>
      <c r="Q481" s="207"/>
      <c r="R481" s="208">
        <f>SUM(R482:R512)</f>
        <v>0.093608480000000008</v>
      </c>
      <c r="S481" s="207"/>
      <c r="T481" s="209">
        <f>SUM(T482:T512)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0" t="s">
        <v>148</v>
      </c>
      <c r="AT481" s="211" t="s">
        <v>72</v>
      </c>
      <c r="AU481" s="211" t="s">
        <v>81</v>
      </c>
      <c r="AY481" s="210" t="s">
        <v>139</v>
      </c>
      <c r="BK481" s="212">
        <f>SUM(BK482:BK512)</f>
        <v>0</v>
      </c>
    </row>
    <row r="482" s="2" customFormat="1" ht="24.15" customHeight="1">
      <c r="A482" s="38"/>
      <c r="B482" s="39"/>
      <c r="C482" s="215" t="s">
        <v>469</v>
      </c>
      <c r="D482" s="215" t="s">
        <v>143</v>
      </c>
      <c r="E482" s="216" t="s">
        <v>470</v>
      </c>
      <c r="F482" s="217" t="s">
        <v>471</v>
      </c>
      <c r="G482" s="218" t="s">
        <v>177</v>
      </c>
      <c r="H482" s="219">
        <v>15.286</v>
      </c>
      <c r="I482" s="220"/>
      <c r="J482" s="221">
        <f>ROUND(I482*H482,2)</f>
        <v>0</v>
      </c>
      <c r="K482" s="222"/>
      <c r="L482" s="44"/>
      <c r="M482" s="223" t="s">
        <v>1</v>
      </c>
      <c r="N482" s="224" t="s">
        <v>39</v>
      </c>
      <c r="O482" s="91"/>
      <c r="P482" s="225">
        <f>O482*H482</f>
        <v>0</v>
      </c>
      <c r="Q482" s="225">
        <v>0</v>
      </c>
      <c r="R482" s="225">
        <f>Q482*H482</f>
        <v>0</v>
      </c>
      <c r="S482" s="225">
        <v>0</v>
      </c>
      <c r="T482" s="22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7" t="s">
        <v>278</v>
      </c>
      <c r="AT482" s="227" t="s">
        <v>143</v>
      </c>
      <c r="AU482" s="227" t="s">
        <v>148</v>
      </c>
      <c r="AY482" s="17" t="s">
        <v>139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148</v>
      </c>
      <c r="BK482" s="228">
        <f>ROUND(I482*H482,2)</f>
        <v>0</v>
      </c>
      <c r="BL482" s="17" t="s">
        <v>278</v>
      </c>
      <c r="BM482" s="227" t="s">
        <v>472</v>
      </c>
    </row>
    <row r="483" s="13" customFormat="1">
      <c r="A483" s="13"/>
      <c r="B483" s="229"/>
      <c r="C483" s="230"/>
      <c r="D483" s="231" t="s">
        <v>150</v>
      </c>
      <c r="E483" s="232" t="s">
        <v>1</v>
      </c>
      <c r="F483" s="233" t="s">
        <v>473</v>
      </c>
      <c r="G483" s="230"/>
      <c r="H483" s="232" t="s">
        <v>1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9" t="s">
        <v>150</v>
      </c>
      <c r="AU483" s="239" t="s">
        <v>148</v>
      </c>
      <c r="AV483" s="13" t="s">
        <v>81</v>
      </c>
      <c r="AW483" s="13" t="s">
        <v>30</v>
      </c>
      <c r="AX483" s="13" t="s">
        <v>73</v>
      </c>
      <c r="AY483" s="239" t="s">
        <v>139</v>
      </c>
    </row>
    <row r="484" s="13" customFormat="1">
      <c r="A484" s="13"/>
      <c r="B484" s="229"/>
      <c r="C484" s="230"/>
      <c r="D484" s="231" t="s">
        <v>150</v>
      </c>
      <c r="E484" s="232" t="s">
        <v>1</v>
      </c>
      <c r="F484" s="233" t="s">
        <v>474</v>
      </c>
      <c r="G484" s="230"/>
      <c r="H484" s="232" t="s">
        <v>1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150</v>
      </c>
      <c r="AU484" s="239" t="s">
        <v>148</v>
      </c>
      <c r="AV484" s="13" t="s">
        <v>81</v>
      </c>
      <c r="AW484" s="13" t="s">
        <v>30</v>
      </c>
      <c r="AX484" s="13" t="s">
        <v>73</v>
      </c>
      <c r="AY484" s="239" t="s">
        <v>139</v>
      </c>
    </row>
    <row r="485" s="14" customFormat="1">
      <c r="A485" s="14"/>
      <c r="B485" s="240"/>
      <c r="C485" s="241"/>
      <c r="D485" s="231" t="s">
        <v>150</v>
      </c>
      <c r="E485" s="242" t="s">
        <v>1</v>
      </c>
      <c r="F485" s="243" t="s">
        <v>475</v>
      </c>
      <c r="G485" s="241"/>
      <c r="H485" s="244">
        <v>10.885999999999999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150</v>
      </c>
      <c r="AU485" s="250" t="s">
        <v>148</v>
      </c>
      <c r="AV485" s="14" t="s">
        <v>148</v>
      </c>
      <c r="AW485" s="14" t="s">
        <v>30</v>
      </c>
      <c r="AX485" s="14" t="s">
        <v>73</v>
      </c>
      <c r="AY485" s="250" t="s">
        <v>139</v>
      </c>
    </row>
    <row r="486" s="13" customFormat="1">
      <c r="A486" s="13"/>
      <c r="B486" s="229"/>
      <c r="C486" s="230"/>
      <c r="D486" s="231" t="s">
        <v>150</v>
      </c>
      <c r="E486" s="232" t="s">
        <v>1</v>
      </c>
      <c r="F486" s="233" t="s">
        <v>476</v>
      </c>
      <c r="G486" s="230"/>
      <c r="H486" s="232" t="s">
        <v>1</v>
      </c>
      <c r="I486" s="234"/>
      <c r="J486" s="230"/>
      <c r="K486" s="230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150</v>
      </c>
      <c r="AU486" s="239" t="s">
        <v>148</v>
      </c>
      <c r="AV486" s="13" t="s">
        <v>81</v>
      </c>
      <c r="AW486" s="13" t="s">
        <v>30</v>
      </c>
      <c r="AX486" s="13" t="s">
        <v>73</v>
      </c>
      <c r="AY486" s="239" t="s">
        <v>139</v>
      </c>
    </row>
    <row r="487" s="14" customFormat="1">
      <c r="A487" s="14"/>
      <c r="B487" s="240"/>
      <c r="C487" s="241"/>
      <c r="D487" s="231" t="s">
        <v>150</v>
      </c>
      <c r="E487" s="242" t="s">
        <v>1</v>
      </c>
      <c r="F487" s="243" t="s">
        <v>477</v>
      </c>
      <c r="G487" s="241"/>
      <c r="H487" s="244">
        <v>4.4000000000000004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150</v>
      </c>
      <c r="AU487" s="250" t="s">
        <v>148</v>
      </c>
      <c r="AV487" s="14" t="s">
        <v>148</v>
      </c>
      <c r="AW487" s="14" t="s">
        <v>30</v>
      </c>
      <c r="AX487" s="14" t="s">
        <v>73</v>
      </c>
      <c r="AY487" s="250" t="s">
        <v>139</v>
      </c>
    </row>
    <row r="488" s="15" customFormat="1">
      <c r="A488" s="15"/>
      <c r="B488" s="251"/>
      <c r="C488" s="252"/>
      <c r="D488" s="231" t="s">
        <v>150</v>
      </c>
      <c r="E488" s="253" t="s">
        <v>1</v>
      </c>
      <c r="F488" s="254" t="s">
        <v>164</v>
      </c>
      <c r="G488" s="252"/>
      <c r="H488" s="255">
        <v>15.286</v>
      </c>
      <c r="I488" s="256"/>
      <c r="J488" s="252"/>
      <c r="K488" s="252"/>
      <c r="L488" s="257"/>
      <c r="M488" s="258"/>
      <c r="N488" s="259"/>
      <c r="O488" s="259"/>
      <c r="P488" s="259"/>
      <c r="Q488" s="259"/>
      <c r="R488" s="259"/>
      <c r="S488" s="259"/>
      <c r="T488" s="260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1" t="s">
        <v>150</v>
      </c>
      <c r="AU488" s="261" t="s">
        <v>148</v>
      </c>
      <c r="AV488" s="15" t="s">
        <v>147</v>
      </c>
      <c r="AW488" s="15" t="s">
        <v>30</v>
      </c>
      <c r="AX488" s="15" t="s">
        <v>81</v>
      </c>
      <c r="AY488" s="261" t="s">
        <v>139</v>
      </c>
    </row>
    <row r="489" s="2" customFormat="1" ht="16.5" customHeight="1">
      <c r="A489" s="38"/>
      <c r="B489" s="39"/>
      <c r="C489" s="262" t="s">
        <v>478</v>
      </c>
      <c r="D489" s="262" t="s">
        <v>479</v>
      </c>
      <c r="E489" s="263" t="s">
        <v>480</v>
      </c>
      <c r="F489" s="264" t="s">
        <v>481</v>
      </c>
      <c r="G489" s="265" t="s">
        <v>177</v>
      </c>
      <c r="H489" s="266">
        <v>16.050000000000001</v>
      </c>
      <c r="I489" s="267"/>
      <c r="J489" s="268">
        <f>ROUND(I489*H489,2)</f>
        <v>0</v>
      </c>
      <c r="K489" s="269"/>
      <c r="L489" s="270"/>
      <c r="M489" s="271" t="s">
        <v>1</v>
      </c>
      <c r="N489" s="272" t="s">
        <v>39</v>
      </c>
      <c r="O489" s="91"/>
      <c r="P489" s="225">
        <f>O489*H489</f>
        <v>0</v>
      </c>
      <c r="Q489" s="225">
        <v>3.0000000000000001E-05</v>
      </c>
      <c r="R489" s="225">
        <f>Q489*H489</f>
        <v>0.00048150000000000005</v>
      </c>
      <c r="S489" s="225">
        <v>0</v>
      </c>
      <c r="T489" s="226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7" t="s">
        <v>373</v>
      </c>
      <c r="AT489" s="227" t="s">
        <v>479</v>
      </c>
      <c r="AU489" s="227" t="s">
        <v>148</v>
      </c>
      <c r="AY489" s="17" t="s">
        <v>139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17" t="s">
        <v>148</v>
      </c>
      <c r="BK489" s="228">
        <f>ROUND(I489*H489,2)</f>
        <v>0</v>
      </c>
      <c r="BL489" s="17" t="s">
        <v>278</v>
      </c>
      <c r="BM489" s="227" t="s">
        <v>482</v>
      </c>
    </row>
    <row r="490" s="14" customFormat="1">
      <c r="A490" s="14"/>
      <c r="B490" s="240"/>
      <c r="C490" s="241"/>
      <c r="D490" s="231" t="s">
        <v>150</v>
      </c>
      <c r="E490" s="241"/>
      <c r="F490" s="243" t="s">
        <v>483</v>
      </c>
      <c r="G490" s="241"/>
      <c r="H490" s="244">
        <v>16.050000000000001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0" t="s">
        <v>150</v>
      </c>
      <c r="AU490" s="250" t="s">
        <v>148</v>
      </c>
      <c r="AV490" s="14" t="s">
        <v>148</v>
      </c>
      <c r="AW490" s="14" t="s">
        <v>4</v>
      </c>
      <c r="AX490" s="14" t="s">
        <v>81</v>
      </c>
      <c r="AY490" s="250" t="s">
        <v>139</v>
      </c>
    </row>
    <row r="491" s="2" customFormat="1" ht="24.15" customHeight="1">
      <c r="A491" s="38"/>
      <c r="B491" s="39"/>
      <c r="C491" s="215" t="s">
        <v>484</v>
      </c>
      <c r="D491" s="215" t="s">
        <v>143</v>
      </c>
      <c r="E491" s="216" t="s">
        <v>485</v>
      </c>
      <c r="F491" s="217" t="s">
        <v>486</v>
      </c>
      <c r="G491" s="218" t="s">
        <v>146</v>
      </c>
      <c r="H491" s="219">
        <v>6</v>
      </c>
      <c r="I491" s="220"/>
      <c r="J491" s="221">
        <f>ROUND(I491*H491,2)</f>
        <v>0</v>
      </c>
      <c r="K491" s="222"/>
      <c r="L491" s="44"/>
      <c r="M491" s="223" t="s">
        <v>1</v>
      </c>
      <c r="N491" s="224" t="s">
        <v>39</v>
      </c>
      <c r="O491" s="91"/>
      <c r="P491" s="225">
        <f>O491*H491</f>
        <v>0</v>
      </c>
      <c r="Q491" s="225">
        <v>0</v>
      </c>
      <c r="R491" s="225">
        <f>Q491*H491</f>
        <v>0</v>
      </c>
      <c r="S491" s="225">
        <v>0</v>
      </c>
      <c r="T491" s="22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7" t="s">
        <v>278</v>
      </c>
      <c r="AT491" s="227" t="s">
        <v>143</v>
      </c>
      <c r="AU491" s="227" t="s">
        <v>148</v>
      </c>
      <c r="AY491" s="17" t="s">
        <v>139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148</v>
      </c>
      <c r="BK491" s="228">
        <f>ROUND(I491*H491,2)</f>
        <v>0</v>
      </c>
      <c r="BL491" s="17" t="s">
        <v>278</v>
      </c>
      <c r="BM491" s="227" t="s">
        <v>487</v>
      </c>
    </row>
    <row r="492" s="13" customFormat="1">
      <c r="A492" s="13"/>
      <c r="B492" s="229"/>
      <c r="C492" s="230"/>
      <c r="D492" s="231" t="s">
        <v>150</v>
      </c>
      <c r="E492" s="232" t="s">
        <v>1</v>
      </c>
      <c r="F492" s="233" t="s">
        <v>168</v>
      </c>
      <c r="G492" s="230"/>
      <c r="H492" s="232" t="s">
        <v>1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9" t="s">
        <v>150</v>
      </c>
      <c r="AU492" s="239" t="s">
        <v>148</v>
      </c>
      <c r="AV492" s="13" t="s">
        <v>81</v>
      </c>
      <c r="AW492" s="13" t="s">
        <v>30</v>
      </c>
      <c r="AX492" s="13" t="s">
        <v>73</v>
      </c>
      <c r="AY492" s="239" t="s">
        <v>139</v>
      </c>
    </row>
    <row r="493" s="14" customFormat="1">
      <c r="A493" s="14"/>
      <c r="B493" s="240"/>
      <c r="C493" s="241"/>
      <c r="D493" s="231" t="s">
        <v>150</v>
      </c>
      <c r="E493" s="242" t="s">
        <v>1</v>
      </c>
      <c r="F493" s="243" t="s">
        <v>488</v>
      </c>
      <c r="G493" s="241"/>
      <c r="H493" s="244">
        <v>6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150</v>
      </c>
      <c r="AU493" s="250" t="s">
        <v>148</v>
      </c>
      <c r="AV493" s="14" t="s">
        <v>148</v>
      </c>
      <c r="AW493" s="14" t="s">
        <v>30</v>
      </c>
      <c r="AX493" s="14" t="s">
        <v>73</v>
      </c>
      <c r="AY493" s="250" t="s">
        <v>139</v>
      </c>
    </row>
    <row r="494" s="15" customFormat="1">
      <c r="A494" s="15"/>
      <c r="B494" s="251"/>
      <c r="C494" s="252"/>
      <c r="D494" s="231" t="s">
        <v>150</v>
      </c>
      <c r="E494" s="253" t="s">
        <v>1</v>
      </c>
      <c r="F494" s="254" t="s">
        <v>164</v>
      </c>
      <c r="G494" s="252"/>
      <c r="H494" s="255">
        <v>6</v>
      </c>
      <c r="I494" s="256"/>
      <c r="J494" s="252"/>
      <c r="K494" s="252"/>
      <c r="L494" s="257"/>
      <c r="M494" s="258"/>
      <c r="N494" s="259"/>
      <c r="O494" s="259"/>
      <c r="P494" s="259"/>
      <c r="Q494" s="259"/>
      <c r="R494" s="259"/>
      <c r="S494" s="259"/>
      <c r="T494" s="260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1" t="s">
        <v>150</v>
      </c>
      <c r="AU494" s="261" t="s">
        <v>148</v>
      </c>
      <c r="AV494" s="15" t="s">
        <v>147</v>
      </c>
      <c r="AW494" s="15" t="s">
        <v>30</v>
      </c>
      <c r="AX494" s="15" t="s">
        <v>81</v>
      </c>
      <c r="AY494" s="261" t="s">
        <v>139</v>
      </c>
    </row>
    <row r="495" s="2" customFormat="1" ht="16.5" customHeight="1">
      <c r="A495" s="38"/>
      <c r="B495" s="39"/>
      <c r="C495" s="262" t="s">
        <v>489</v>
      </c>
      <c r="D495" s="262" t="s">
        <v>479</v>
      </c>
      <c r="E495" s="263" t="s">
        <v>490</v>
      </c>
      <c r="F495" s="264" t="s">
        <v>491</v>
      </c>
      <c r="G495" s="265" t="s">
        <v>146</v>
      </c>
      <c r="H495" s="266">
        <v>5</v>
      </c>
      <c r="I495" s="267"/>
      <c r="J495" s="268">
        <f>ROUND(I495*H495,2)</f>
        <v>0</v>
      </c>
      <c r="K495" s="269"/>
      <c r="L495" s="270"/>
      <c r="M495" s="271" t="s">
        <v>1</v>
      </c>
      <c r="N495" s="272" t="s">
        <v>39</v>
      </c>
      <c r="O495" s="91"/>
      <c r="P495" s="225">
        <f>O495*H495</f>
        <v>0</v>
      </c>
      <c r="Q495" s="225">
        <v>4.0000000000000003E-05</v>
      </c>
      <c r="R495" s="225">
        <f>Q495*H495</f>
        <v>0.00020000000000000001</v>
      </c>
      <c r="S495" s="225">
        <v>0</v>
      </c>
      <c r="T495" s="22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7" t="s">
        <v>373</v>
      </c>
      <c r="AT495" s="227" t="s">
        <v>479</v>
      </c>
      <c r="AU495" s="227" t="s">
        <v>148</v>
      </c>
      <c r="AY495" s="17" t="s">
        <v>139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148</v>
      </c>
      <c r="BK495" s="228">
        <f>ROUND(I495*H495,2)</f>
        <v>0</v>
      </c>
      <c r="BL495" s="17" t="s">
        <v>278</v>
      </c>
      <c r="BM495" s="227" t="s">
        <v>492</v>
      </c>
    </row>
    <row r="496" s="14" customFormat="1">
      <c r="A496" s="14"/>
      <c r="B496" s="240"/>
      <c r="C496" s="241"/>
      <c r="D496" s="231" t="s">
        <v>150</v>
      </c>
      <c r="E496" s="242" t="s">
        <v>1</v>
      </c>
      <c r="F496" s="243" t="s">
        <v>157</v>
      </c>
      <c r="G496" s="241"/>
      <c r="H496" s="244">
        <v>5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150</v>
      </c>
      <c r="AU496" s="250" t="s">
        <v>148</v>
      </c>
      <c r="AV496" s="14" t="s">
        <v>148</v>
      </c>
      <c r="AW496" s="14" t="s">
        <v>30</v>
      </c>
      <c r="AX496" s="14" t="s">
        <v>81</v>
      </c>
      <c r="AY496" s="250" t="s">
        <v>139</v>
      </c>
    </row>
    <row r="497" s="2" customFormat="1" ht="16.5" customHeight="1">
      <c r="A497" s="38"/>
      <c r="B497" s="39"/>
      <c r="C497" s="262" t="s">
        <v>493</v>
      </c>
      <c r="D497" s="262" t="s">
        <v>479</v>
      </c>
      <c r="E497" s="263" t="s">
        <v>494</v>
      </c>
      <c r="F497" s="264" t="s">
        <v>495</v>
      </c>
      <c r="G497" s="265" t="s">
        <v>146</v>
      </c>
      <c r="H497" s="266">
        <v>1</v>
      </c>
      <c r="I497" s="267"/>
      <c r="J497" s="268">
        <f>ROUND(I497*H497,2)</f>
        <v>0</v>
      </c>
      <c r="K497" s="269"/>
      <c r="L497" s="270"/>
      <c r="M497" s="271" t="s">
        <v>1</v>
      </c>
      <c r="N497" s="272" t="s">
        <v>39</v>
      </c>
      <c r="O497" s="91"/>
      <c r="P497" s="225">
        <f>O497*H497</f>
        <v>0</v>
      </c>
      <c r="Q497" s="225">
        <v>3.0000000000000001E-05</v>
      </c>
      <c r="R497" s="225">
        <f>Q497*H497</f>
        <v>3.0000000000000001E-05</v>
      </c>
      <c r="S497" s="225">
        <v>0</v>
      </c>
      <c r="T497" s="226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7" t="s">
        <v>373</v>
      </c>
      <c r="AT497" s="227" t="s">
        <v>479</v>
      </c>
      <c r="AU497" s="227" t="s">
        <v>148</v>
      </c>
      <c r="AY497" s="17" t="s">
        <v>139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7" t="s">
        <v>148</v>
      </c>
      <c r="BK497" s="228">
        <f>ROUND(I497*H497,2)</f>
        <v>0</v>
      </c>
      <c r="BL497" s="17" t="s">
        <v>278</v>
      </c>
      <c r="BM497" s="227" t="s">
        <v>496</v>
      </c>
    </row>
    <row r="498" s="14" customFormat="1">
      <c r="A498" s="14"/>
      <c r="B498" s="240"/>
      <c r="C498" s="241"/>
      <c r="D498" s="231" t="s">
        <v>150</v>
      </c>
      <c r="E498" s="242" t="s">
        <v>1</v>
      </c>
      <c r="F498" s="243" t="s">
        <v>81</v>
      </c>
      <c r="G498" s="241"/>
      <c r="H498" s="244">
        <v>1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150</v>
      </c>
      <c r="AU498" s="250" t="s">
        <v>148</v>
      </c>
      <c r="AV498" s="14" t="s">
        <v>148</v>
      </c>
      <c r="AW498" s="14" t="s">
        <v>30</v>
      </c>
      <c r="AX498" s="14" t="s">
        <v>81</v>
      </c>
      <c r="AY498" s="250" t="s">
        <v>139</v>
      </c>
    </row>
    <row r="499" s="2" customFormat="1" ht="33" customHeight="1">
      <c r="A499" s="38"/>
      <c r="B499" s="39"/>
      <c r="C499" s="215" t="s">
        <v>497</v>
      </c>
      <c r="D499" s="215" t="s">
        <v>143</v>
      </c>
      <c r="E499" s="216" t="s">
        <v>498</v>
      </c>
      <c r="F499" s="217" t="s">
        <v>499</v>
      </c>
      <c r="G499" s="218" t="s">
        <v>160</v>
      </c>
      <c r="H499" s="219">
        <v>7.165</v>
      </c>
      <c r="I499" s="220"/>
      <c r="J499" s="221">
        <f>ROUND(I499*H499,2)</f>
        <v>0</v>
      </c>
      <c r="K499" s="222"/>
      <c r="L499" s="44"/>
      <c r="M499" s="223" t="s">
        <v>1</v>
      </c>
      <c r="N499" s="224" t="s">
        <v>39</v>
      </c>
      <c r="O499" s="91"/>
      <c r="P499" s="225">
        <f>O499*H499</f>
        <v>0</v>
      </c>
      <c r="Q499" s="225">
        <v>0.0045100000000000001</v>
      </c>
      <c r="R499" s="225">
        <f>Q499*H499</f>
        <v>0.03231415</v>
      </c>
      <c r="S499" s="225">
        <v>0</v>
      </c>
      <c r="T499" s="226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7" t="s">
        <v>278</v>
      </c>
      <c r="AT499" s="227" t="s">
        <v>143</v>
      </c>
      <c r="AU499" s="227" t="s">
        <v>148</v>
      </c>
      <c r="AY499" s="17" t="s">
        <v>139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7" t="s">
        <v>148</v>
      </c>
      <c r="BK499" s="228">
        <f>ROUND(I499*H499,2)</f>
        <v>0</v>
      </c>
      <c r="BL499" s="17" t="s">
        <v>278</v>
      </c>
      <c r="BM499" s="227" t="s">
        <v>500</v>
      </c>
    </row>
    <row r="500" s="13" customFormat="1">
      <c r="A500" s="13"/>
      <c r="B500" s="229"/>
      <c r="C500" s="230"/>
      <c r="D500" s="231" t="s">
        <v>150</v>
      </c>
      <c r="E500" s="232" t="s">
        <v>1</v>
      </c>
      <c r="F500" s="233" t="s">
        <v>168</v>
      </c>
      <c r="G500" s="230"/>
      <c r="H500" s="232" t="s">
        <v>1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150</v>
      </c>
      <c r="AU500" s="239" t="s">
        <v>148</v>
      </c>
      <c r="AV500" s="13" t="s">
        <v>81</v>
      </c>
      <c r="AW500" s="13" t="s">
        <v>30</v>
      </c>
      <c r="AX500" s="13" t="s">
        <v>73</v>
      </c>
      <c r="AY500" s="239" t="s">
        <v>139</v>
      </c>
    </row>
    <row r="501" s="14" customFormat="1">
      <c r="A501" s="14"/>
      <c r="B501" s="240"/>
      <c r="C501" s="241"/>
      <c r="D501" s="231" t="s">
        <v>150</v>
      </c>
      <c r="E501" s="242" t="s">
        <v>1</v>
      </c>
      <c r="F501" s="243" t="s">
        <v>501</v>
      </c>
      <c r="G501" s="241"/>
      <c r="H501" s="244">
        <v>7.165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150</v>
      </c>
      <c r="AU501" s="250" t="s">
        <v>148</v>
      </c>
      <c r="AV501" s="14" t="s">
        <v>148</v>
      </c>
      <c r="AW501" s="14" t="s">
        <v>30</v>
      </c>
      <c r="AX501" s="14" t="s">
        <v>73</v>
      </c>
      <c r="AY501" s="250" t="s">
        <v>139</v>
      </c>
    </row>
    <row r="502" s="15" customFormat="1">
      <c r="A502" s="15"/>
      <c r="B502" s="251"/>
      <c r="C502" s="252"/>
      <c r="D502" s="231" t="s">
        <v>150</v>
      </c>
      <c r="E502" s="253" t="s">
        <v>1</v>
      </c>
      <c r="F502" s="254" t="s">
        <v>164</v>
      </c>
      <c r="G502" s="252"/>
      <c r="H502" s="255">
        <v>7.165</v>
      </c>
      <c r="I502" s="256"/>
      <c r="J502" s="252"/>
      <c r="K502" s="252"/>
      <c r="L502" s="257"/>
      <c r="M502" s="258"/>
      <c r="N502" s="259"/>
      <c r="O502" s="259"/>
      <c r="P502" s="259"/>
      <c r="Q502" s="259"/>
      <c r="R502" s="259"/>
      <c r="S502" s="259"/>
      <c r="T502" s="260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1" t="s">
        <v>150</v>
      </c>
      <c r="AU502" s="261" t="s">
        <v>148</v>
      </c>
      <c r="AV502" s="15" t="s">
        <v>147</v>
      </c>
      <c r="AW502" s="15" t="s">
        <v>30</v>
      </c>
      <c r="AX502" s="15" t="s">
        <v>81</v>
      </c>
      <c r="AY502" s="261" t="s">
        <v>139</v>
      </c>
    </row>
    <row r="503" s="2" customFormat="1" ht="24.15" customHeight="1">
      <c r="A503" s="38"/>
      <c r="B503" s="39"/>
      <c r="C503" s="215" t="s">
        <v>502</v>
      </c>
      <c r="D503" s="215" t="s">
        <v>143</v>
      </c>
      <c r="E503" s="216" t="s">
        <v>503</v>
      </c>
      <c r="F503" s="217" t="s">
        <v>504</v>
      </c>
      <c r="G503" s="218" t="s">
        <v>160</v>
      </c>
      <c r="H503" s="219">
        <v>13.433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0.0045100000000000001</v>
      </c>
      <c r="R503" s="225">
        <f>Q503*H503</f>
        <v>0.060582830000000004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278</v>
      </c>
      <c r="AT503" s="227" t="s">
        <v>143</v>
      </c>
      <c r="AU503" s="227" t="s">
        <v>148</v>
      </c>
      <c r="AY503" s="17" t="s">
        <v>139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148</v>
      </c>
      <c r="BK503" s="228">
        <f>ROUND(I503*H503,2)</f>
        <v>0</v>
      </c>
      <c r="BL503" s="17" t="s">
        <v>278</v>
      </c>
      <c r="BM503" s="227" t="s">
        <v>505</v>
      </c>
    </row>
    <row r="504" s="13" customFormat="1">
      <c r="A504" s="13"/>
      <c r="B504" s="229"/>
      <c r="C504" s="230"/>
      <c r="D504" s="231" t="s">
        <v>150</v>
      </c>
      <c r="E504" s="232" t="s">
        <v>1</v>
      </c>
      <c r="F504" s="233" t="s">
        <v>473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150</v>
      </c>
      <c r="AU504" s="239" t="s">
        <v>148</v>
      </c>
      <c r="AV504" s="13" t="s">
        <v>81</v>
      </c>
      <c r="AW504" s="13" t="s">
        <v>30</v>
      </c>
      <c r="AX504" s="13" t="s">
        <v>73</v>
      </c>
      <c r="AY504" s="239" t="s">
        <v>139</v>
      </c>
    </row>
    <row r="505" s="13" customFormat="1">
      <c r="A505" s="13"/>
      <c r="B505" s="229"/>
      <c r="C505" s="230"/>
      <c r="D505" s="231" t="s">
        <v>150</v>
      </c>
      <c r="E505" s="232" t="s">
        <v>1</v>
      </c>
      <c r="F505" s="233" t="s">
        <v>506</v>
      </c>
      <c r="G505" s="230"/>
      <c r="H505" s="232" t="s">
        <v>1</v>
      </c>
      <c r="I505" s="234"/>
      <c r="J505" s="230"/>
      <c r="K505" s="230"/>
      <c r="L505" s="235"/>
      <c r="M505" s="236"/>
      <c r="N505" s="237"/>
      <c r="O505" s="237"/>
      <c r="P505" s="237"/>
      <c r="Q505" s="237"/>
      <c r="R505" s="237"/>
      <c r="S505" s="237"/>
      <c r="T505" s="23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9" t="s">
        <v>150</v>
      </c>
      <c r="AU505" s="239" t="s">
        <v>148</v>
      </c>
      <c r="AV505" s="13" t="s">
        <v>81</v>
      </c>
      <c r="AW505" s="13" t="s">
        <v>30</v>
      </c>
      <c r="AX505" s="13" t="s">
        <v>73</v>
      </c>
      <c r="AY505" s="239" t="s">
        <v>139</v>
      </c>
    </row>
    <row r="506" s="14" customFormat="1">
      <c r="A506" s="14"/>
      <c r="B506" s="240"/>
      <c r="C506" s="241"/>
      <c r="D506" s="231" t="s">
        <v>150</v>
      </c>
      <c r="E506" s="242" t="s">
        <v>1</v>
      </c>
      <c r="F506" s="243" t="s">
        <v>507</v>
      </c>
      <c r="G506" s="241"/>
      <c r="H506" s="244">
        <v>1.633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150</v>
      </c>
      <c r="AU506" s="250" t="s">
        <v>148</v>
      </c>
      <c r="AV506" s="14" t="s">
        <v>148</v>
      </c>
      <c r="AW506" s="14" t="s">
        <v>30</v>
      </c>
      <c r="AX506" s="14" t="s">
        <v>73</v>
      </c>
      <c r="AY506" s="250" t="s">
        <v>139</v>
      </c>
    </row>
    <row r="507" s="13" customFormat="1">
      <c r="A507" s="13"/>
      <c r="B507" s="229"/>
      <c r="C507" s="230"/>
      <c r="D507" s="231" t="s">
        <v>150</v>
      </c>
      <c r="E507" s="232" t="s">
        <v>1</v>
      </c>
      <c r="F507" s="233" t="s">
        <v>508</v>
      </c>
      <c r="G507" s="230"/>
      <c r="H507" s="232" t="s">
        <v>1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150</v>
      </c>
      <c r="AU507" s="239" t="s">
        <v>148</v>
      </c>
      <c r="AV507" s="13" t="s">
        <v>81</v>
      </c>
      <c r="AW507" s="13" t="s">
        <v>30</v>
      </c>
      <c r="AX507" s="13" t="s">
        <v>73</v>
      </c>
      <c r="AY507" s="239" t="s">
        <v>139</v>
      </c>
    </row>
    <row r="508" s="14" customFormat="1">
      <c r="A508" s="14"/>
      <c r="B508" s="240"/>
      <c r="C508" s="241"/>
      <c r="D508" s="231" t="s">
        <v>150</v>
      </c>
      <c r="E508" s="242" t="s">
        <v>1</v>
      </c>
      <c r="F508" s="243" t="s">
        <v>509</v>
      </c>
      <c r="G508" s="241"/>
      <c r="H508" s="244">
        <v>11.800000000000001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150</v>
      </c>
      <c r="AU508" s="250" t="s">
        <v>148</v>
      </c>
      <c r="AV508" s="14" t="s">
        <v>148</v>
      </c>
      <c r="AW508" s="14" t="s">
        <v>30</v>
      </c>
      <c r="AX508" s="14" t="s">
        <v>73</v>
      </c>
      <c r="AY508" s="250" t="s">
        <v>139</v>
      </c>
    </row>
    <row r="509" s="15" customFormat="1">
      <c r="A509" s="15"/>
      <c r="B509" s="251"/>
      <c r="C509" s="252"/>
      <c r="D509" s="231" t="s">
        <v>150</v>
      </c>
      <c r="E509" s="253" t="s">
        <v>1</v>
      </c>
      <c r="F509" s="254" t="s">
        <v>164</v>
      </c>
      <c r="G509" s="252"/>
      <c r="H509" s="255">
        <v>13.433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61" t="s">
        <v>150</v>
      </c>
      <c r="AU509" s="261" t="s">
        <v>148</v>
      </c>
      <c r="AV509" s="15" t="s">
        <v>147</v>
      </c>
      <c r="AW509" s="15" t="s">
        <v>30</v>
      </c>
      <c r="AX509" s="15" t="s">
        <v>81</v>
      </c>
      <c r="AY509" s="261" t="s">
        <v>139</v>
      </c>
    </row>
    <row r="510" s="2" customFormat="1" ht="24.15" customHeight="1">
      <c r="A510" s="38"/>
      <c r="B510" s="39"/>
      <c r="C510" s="215" t="s">
        <v>510</v>
      </c>
      <c r="D510" s="215" t="s">
        <v>143</v>
      </c>
      <c r="E510" s="216" t="s">
        <v>511</v>
      </c>
      <c r="F510" s="217" t="s">
        <v>512</v>
      </c>
      <c r="G510" s="218" t="s">
        <v>436</v>
      </c>
      <c r="H510" s="219">
        <v>0.094</v>
      </c>
      <c r="I510" s="220"/>
      <c r="J510" s="221">
        <f>ROUND(I510*H510,2)</f>
        <v>0</v>
      </c>
      <c r="K510" s="222"/>
      <c r="L510" s="44"/>
      <c r="M510" s="223" t="s">
        <v>1</v>
      </c>
      <c r="N510" s="224" t="s">
        <v>39</v>
      </c>
      <c r="O510" s="91"/>
      <c r="P510" s="225">
        <f>O510*H510</f>
        <v>0</v>
      </c>
      <c r="Q510" s="225">
        <v>0</v>
      </c>
      <c r="R510" s="225">
        <f>Q510*H510</f>
        <v>0</v>
      </c>
      <c r="S510" s="225">
        <v>0</v>
      </c>
      <c r="T510" s="22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7" t="s">
        <v>278</v>
      </c>
      <c r="AT510" s="227" t="s">
        <v>143</v>
      </c>
      <c r="AU510" s="227" t="s">
        <v>148</v>
      </c>
      <c r="AY510" s="17" t="s">
        <v>139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148</v>
      </c>
      <c r="BK510" s="228">
        <f>ROUND(I510*H510,2)</f>
        <v>0</v>
      </c>
      <c r="BL510" s="17" t="s">
        <v>278</v>
      </c>
      <c r="BM510" s="227" t="s">
        <v>513</v>
      </c>
    </row>
    <row r="511" s="2" customFormat="1" ht="37.8" customHeight="1">
      <c r="A511" s="38"/>
      <c r="B511" s="39"/>
      <c r="C511" s="215" t="s">
        <v>514</v>
      </c>
      <c r="D511" s="215" t="s">
        <v>143</v>
      </c>
      <c r="E511" s="216" t="s">
        <v>515</v>
      </c>
      <c r="F511" s="217" t="s">
        <v>516</v>
      </c>
      <c r="G511" s="218" t="s">
        <v>436</v>
      </c>
      <c r="H511" s="219">
        <v>0.28199999999999997</v>
      </c>
      <c r="I511" s="220"/>
      <c r="J511" s="221">
        <f>ROUND(I511*H511,2)</f>
        <v>0</v>
      </c>
      <c r="K511" s="222"/>
      <c r="L511" s="44"/>
      <c r="M511" s="223" t="s">
        <v>1</v>
      </c>
      <c r="N511" s="224" t="s">
        <v>39</v>
      </c>
      <c r="O511" s="91"/>
      <c r="P511" s="225">
        <f>O511*H511</f>
        <v>0</v>
      </c>
      <c r="Q511" s="225">
        <v>0</v>
      </c>
      <c r="R511" s="225">
        <f>Q511*H511</f>
        <v>0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278</v>
      </c>
      <c r="AT511" s="227" t="s">
        <v>143</v>
      </c>
      <c r="AU511" s="227" t="s">
        <v>148</v>
      </c>
      <c r="AY511" s="17" t="s">
        <v>139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148</v>
      </c>
      <c r="BK511" s="228">
        <f>ROUND(I511*H511,2)</f>
        <v>0</v>
      </c>
      <c r="BL511" s="17" t="s">
        <v>278</v>
      </c>
      <c r="BM511" s="227" t="s">
        <v>517</v>
      </c>
    </row>
    <row r="512" s="14" customFormat="1">
      <c r="A512" s="14"/>
      <c r="B512" s="240"/>
      <c r="C512" s="241"/>
      <c r="D512" s="231" t="s">
        <v>150</v>
      </c>
      <c r="E512" s="241"/>
      <c r="F512" s="243" t="s">
        <v>518</v>
      </c>
      <c r="G512" s="241"/>
      <c r="H512" s="244">
        <v>0.28199999999999997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150</v>
      </c>
      <c r="AU512" s="250" t="s">
        <v>148</v>
      </c>
      <c r="AV512" s="14" t="s">
        <v>148</v>
      </c>
      <c r="AW512" s="14" t="s">
        <v>4</v>
      </c>
      <c r="AX512" s="14" t="s">
        <v>81</v>
      </c>
      <c r="AY512" s="250" t="s">
        <v>139</v>
      </c>
    </row>
    <row r="513" s="12" customFormat="1" ht="22.8" customHeight="1">
      <c r="A513" s="12"/>
      <c r="B513" s="199"/>
      <c r="C513" s="200"/>
      <c r="D513" s="201" t="s">
        <v>72</v>
      </c>
      <c r="E513" s="213" t="s">
        <v>519</v>
      </c>
      <c r="F513" s="213" t="s">
        <v>520</v>
      </c>
      <c r="G513" s="200"/>
      <c r="H513" s="200"/>
      <c r="I513" s="203"/>
      <c r="J513" s="214">
        <f>BK513</f>
        <v>0</v>
      </c>
      <c r="K513" s="200"/>
      <c r="L513" s="205"/>
      <c r="M513" s="206"/>
      <c r="N513" s="207"/>
      <c r="O513" s="207"/>
      <c r="P513" s="208">
        <f>SUM(P514:P600)</f>
        <v>0</v>
      </c>
      <c r="Q513" s="207"/>
      <c r="R513" s="208">
        <f>SUM(R514:R600)</f>
        <v>0.019970000000000002</v>
      </c>
      <c r="S513" s="207"/>
      <c r="T513" s="209">
        <f>SUM(T514:T600)</f>
        <v>0.034110000000000001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10" t="s">
        <v>148</v>
      </c>
      <c r="AT513" s="211" t="s">
        <v>72</v>
      </c>
      <c r="AU513" s="211" t="s">
        <v>81</v>
      </c>
      <c r="AY513" s="210" t="s">
        <v>139</v>
      </c>
      <c r="BK513" s="212">
        <f>SUM(BK514:BK600)</f>
        <v>0</v>
      </c>
    </row>
    <row r="514" s="2" customFormat="1" ht="16.5" customHeight="1">
      <c r="A514" s="38"/>
      <c r="B514" s="39"/>
      <c r="C514" s="215" t="s">
        <v>521</v>
      </c>
      <c r="D514" s="215" t="s">
        <v>143</v>
      </c>
      <c r="E514" s="216" t="s">
        <v>522</v>
      </c>
      <c r="F514" s="217" t="s">
        <v>523</v>
      </c>
      <c r="G514" s="218" t="s">
        <v>146</v>
      </c>
      <c r="H514" s="219">
        <v>2</v>
      </c>
      <c r="I514" s="220"/>
      <c r="J514" s="221">
        <f>ROUND(I514*H514,2)</f>
        <v>0</v>
      </c>
      <c r="K514" s="222"/>
      <c r="L514" s="44"/>
      <c r="M514" s="223" t="s">
        <v>1</v>
      </c>
      <c r="N514" s="224" t="s">
        <v>39</v>
      </c>
      <c r="O514" s="91"/>
      <c r="P514" s="225">
        <f>O514*H514</f>
        <v>0</v>
      </c>
      <c r="Q514" s="225">
        <v>0</v>
      </c>
      <c r="R514" s="225">
        <f>Q514*H514</f>
        <v>0</v>
      </c>
      <c r="S514" s="225">
        <v>0</v>
      </c>
      <c r="T514" s="22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7" t="s">
        <v>278</v>
      </c>
      <c r="AT514" s="227" t="s">
        <v>143</v>
      </c>
      <c r="AU514" s="227" t="s">
        <v>148</v>
      </c>
      <c r="AY514" s="17" t="s">
        <v>139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148</v>
      </c>
      <c r="BK514" s="228">
        <f>ROUND(I514*H514,2)</f>
        <v>0</v>
      </c>
      <c r="BL514" s="17" t="s">
        <v>278</v>
      </c>
      <c r="BM514" s="227" t="s">
        <v>524</v>
      </c>
    </row>
    <row r="515" s="13" customFormat="1">
      <c r="A515" s="13"/>
      <c r="B515" s="229"/>
      <c r="C515" s="230"/>
      <c r="D515" s="231" t="s">
        <v>150</v>
      </c>
      <c r="E515" s="232" t="s">
        <v>1</v>
      </c>
      <c r="F515" s="233" t="s">
        <v>525</v>
      </c>
      <c r="G515" s="230"/>
      <c r="H515" s="232" t="s">
        <v>1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150</v>
      </c>
      <c r="AU515" s="239" t="s">
        <v>148</v>
      </c>
      <c r="AV515" s="13" t="s">
        <v>81</v>
      </c>
      <c r="AW515" s="13" t="s">
        <v>30</v>
      </c>
      <c r="AX515" s="13" t="s">
        <v>73</v>
      </c>
      <c r="AY515" s="239" t="s">
        <v>139</v>
      </c>
    </row>
    <row r="516" s="14" customFormat="1">
      <c r="A516" s="14"/>
      <c r="B516" s="240"/>
      <c r="C516" s="241"/>
      <c r="D516" s="231" t="s">
        <v>150</v>
      </c>
      <c r="E516" s="242" t="s">
        <v>1</v>
      </c>
      <c r="F516" s="243" t="s">
        <v>81</v>
      </c>
      <c r="G516" s="241"/>
      <c r="H516" s="244">
        <v>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150</v>
      </c>
      <c r="AU516" s="250" t="s">
        <v>148</v>
      </c>
      <c r="AV516" s="14" t="s">
        <v>148</v>
      </c>
      <c r="AW516" s="14" t="s">
        <v>30</v>
      </c>
      <c r="AX516" s="14" t="s">
        <v>73</v>
      </c>
      <c r="AY516" s="250" t="s">
        <v>139</v>
      </c>
    </row>
    <row r="517" s="13" customFormat="1">
      <c r="A517" s="13"/>
      <c r="B517" s="229"/>
      <c r="C517" s="230"/>
      <c r="D517" s="231" t="s">
        <v>150</v>
      </c>
      <c r="E517" s="232" t="s">
        <v>1</v>
      </c>
      <c r="F517" s="233" t="s">
        <v>526</v>
      </c>
      <c r="G517" s="230"/>
      <c r="H517" s="232" t="s">
        <v>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150</v>
      </c>
      <c r="AU517" s="239" t="s">
        <v>148</v>
      </c>
      <c r="AV517" s="13" t="s">
        <v>81</v>
      </c>
      <c r="AW517" s="13" t="s">
        <v>30</v>
      </c>
      <c r="AX517" s="13" t="s">
        <v>73</v>
      </c>
      <c r="AY517" s="239" t="s">
        <v>139</v>
      </c>
    </row>
    <row r="518" s="14" customFormat="1">
      <c r="A518" s="14"/>
      <c r="B518" s="240"/>
      <c r="C518" s="241"/>
      <c r="D518" s="231" t="s">
        <v>150</v>
      </c>
      <c r="E518" s="242" t="s">
        <v>1</v>
      </c>
      <c r="F518" s="243" t="s">
        <v>81</v>
      </c>
      <c r="G518" s="241"/>
      <c r="H518" s="244">
        <v>1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150</v>
      </c>
      <c r="AU518" s="250" t="s">
        <v>148</v>
      </c>
      <c r="AV518" s="14" t="s">
        <v>148</v>
      </c>
      <c r="AW518" s="14" t="s">
        <v>30</v>
      </c>
      <c r="AX518" s="14" t="s">
        <v>73</v>
      </c>
      <c r="AY518" s="250" t="s">
        <v>139</v>
      </c>
    </row>
    <row r="519" s="15" customFormat="1">
      <c r="A519" s="15"/>
      <c r="B519" s="251"/>
      <c r="C519" s="252"/>
      <c r="D519" s="231" t="s">
        <v>150</v>
      </c>
      <c r="E519" s="253" t="s">
        <v>1</v>
      </c>
      <c r="F519" s="254" t="s">
        <v>164</v>
      </c>
      <c r="G519" s="252"/>
      <c r="H519" s="255">
        <v>2</v>
      </c>
      <c r="I519" s="256"/>
      <c r="J519" s="252"/>
      <c r="K519" s="252"/>
      <c r="L519" s="257"/>
      <c r="M519" s="258"/>
      <c r="N519" s="259"/>
      <c r="O519" s="259"/>
      <c r="P519" s="259"/>
      <c r="Q519" s="259"/>
      <c r="R519" s="259"/>
      <c r="S519" s="259"/>
      <c r="T519" s="260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1" t="s">
        <v>150</v>
      </c>
      <c r="AU519" s="261" t="s">
        <v>148</v>
      </c>
      <c r="AV519" s="15" t="s">
        <v>147</v>
      </c>
      <c r="AW519" s="15" t="s">
        <v>30</v>
      </c>
      <c r="AX519" s="15" t="s">
        <v>81</v>
      </c>
      <c r="AY519" s="261" t="s">
        <v>139</v>
      </c>
    </row>
    <row r="520" s="2" customFormat="1" ht="16.5" customHeight="1">
      <c r="A520" s="38"/>
      <c r="B520" s="39"/>
      <c r="C520" s="215" t="s">
        <v>527</v>
      </c>
      <c r="D520" s="215" t="s">
        <v>143</v>
      </c>
      <c r="E520" s="216" t="s">
        <v>528</v>
      </c>
      <c r="F520" s="217" t="s">
        <v>529</v>
      </c>
      <c r="G520" s="218" t="s">
        <v>146</v>
      </c>
      <c r="H520" s="219">
        <v>1</v>
      </c>
      <c r="I520" s="220"/>
      <c r="J520" s="221">
        <f>ROUND(I520*H520,2)</f>
        <v>0</v>
      </c>
      <c r="K520" s="222"/>
      <c r="L520" s="44"/>
      <c r="M520" s="223" t="s">
        <v>1</v>
      </c>
      <c r="N520" s="224" t="s">
        <v>39</v>
      </c>
      <c r="O520" s="91"/>
      <c r="P520" s="225">
        <f>O520*H520</f>
        <v>0</v>
      </c>
      <c r="Q520" s="225">
        <v>0</v>
      </c>
      <c r="R520" s="225">
        <f>Q520*H520</f>
        <v>0</v>
      </c>
      <c r="S520" s="225">
        <v>0</v>
      </c>
      <c r="T520" s="22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7" t="s">
        <v>278</v>
      </c>
      <c r="AT520" s="227" t="s">
        <v>143</v>
      </c>
      <c r="AU520" s="227" t="s">
        <v>148</v>
      </c>
      <c r="AY520" s="17" t="s">
        <v>139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148</v>
      </c>
      <c r="BK520" s="228">
        <f>ROUND(I520*H520,2)</f>
        <v>0</v>
      </c>
      <c r="BL520" s="17" t="s">
        <v>278</v>
      </c>
      <c r="BM520" s="227" t="s">
        <v>530</v>
      </c>
    </row>
    <row r="521" s="13" customFormat="1">
      <c r="A521" s="13"/>
      <c r="B521" s="229"/>
      <c r="C521" s="230"/>
      <c r="D521" s="231" t="s">
        <v>150</v>
      </c>
      <c r="E521" s="232" t="s">
        <v>1</v>
      </c>
      <c r="F521" s="233" t="s">
        <v>531</v>
      </c>
      <c r="G521" s="230"/>
      <c r="H521" s="232" t="s">
        <v>1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150</v>
      </c>
      <c r="AU521" s="239" t="s">
        <v>148</v>
      </c>
      <c r="AV521" s="13" t="s">
        <v>81</v>
      </c>
      <c r="AW521" s="13" t="s">
        <v>30</v>
      </c>
      <c r="AX521" s="13" t="s">
        <v>73</v>
      </c>
      <c r="AY521" s="239" t="s">
        <v>139</v>
      </c>
    </row>
    <row r="522" s="14" customFormat="1">
      <c r="A522" s="14"/>
      <c r="B522" s="240"/>
      <c r="C522" s="241"/>
      <c r="D522" s="231" t="s">
        <v>150</v>
      </c>
      <c r="E522" s="242" t="s">
        <v>1</v>
      </c>
      <c r="F522" s="243" t="s">
        <v>81</v>
      </c>
      <c r="G522" s="241"/>
      <c r="H522" s="244">
        <v>1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0" t="s">
        <v>150</v>
      </c>
      <c r="AU522" s="250" t="s">
        <v>148</v>
      </c>
      <c r="AV522" s="14" t="s">
        <v>148</v>
      </c>
      <c r="AW522" s="14" t="s">
        <v>30</v>
      </c>
      <c r="AX522" s="14" t="s">
        <v>73</v>
      </c>
      <c r="AY522" s="250" t="s">
        <v>139</v>
      </c>
    </row>
    <row r="523" s="15" customFormat="1">
      <c r="A523" s="15"/>
      <c r="B523" s="251"/>
      <c r="C523" s="252"/>
      <c r="D523" s="231" t="s">
        <v>150</v>
      </c>
      <c r="E523" s="253" t="s">
        <v>1</v>
      </c>
      <c r="F523" s="254" t="s">
        <v>164</v>
      </c>
      <c r="G523" s="252"/>
      <c r="H523" s="255">
        <v>1</v>
      </c>
      <c r="I523" s="256"/>
      <c r="J523" s="252"/>
      <c r="K523" s="252"/>
      <c r="L523" s="257"/>
      <c r="M523" s="258"/>
      <c r="N523" s="259"/>
      <c r="O523" s="259"/>
      <c r="P523" s="259"/>
      <c r="Q523" s="259"/>
      <c r="R523" s="259"/>
      <c r="S523" s="259"/>
      <c r="T523" s="260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1" t="s">
        <v>150</v>
      </c>
      <c r="AU523" s="261" t="s">
        <v>148</v>
      </c>
      <c r="AV523" s="15" t="s">
        <v>147</v>
      </c>
      <c r="AW523" s="15" t="s">
        <v>30</v>
      </c>
      <c r="AX523" s="15" t="s">
        <v>81</v>
      </c>
      <c r="AY523" s="261" t="s">
        <v>139</v>
      </c>
    </row>
    <row r="524" s="2" customFormat="1" ht="16.5" customHeight="1">
      <c r="A524" s="38"/>
      <c r="B524" s="39"/>
      <c r="C524" s="215" t="s">
        <v>532</v>
      </c>
      <c r="D524" s="215" t="s">
        <v>143</v>
      </c>
      <c r="E524" s="216" t="s">
        <v>533</v>
      </c>
      <c r="F524" s="217" t="s">
        <v>534</v>
      </c>
      <c r="G524" s="218" t="s">
        <v>146</v>
      </c>
      <c r="H524" s="219">
        <v>1</v>
      </c>
      <c r="I524" s="220"/>
      <c r="J524" s="221">
        <f>ROUND(I524*H524,2)</f>
        <v>0</v>
      </c>
      <c r="K524" s="222"/>
      <c r="L524" s="44"/>
      <c r="M524" s="223" t="s">
        <v>1</v>
      </c>
      <c r="N524" s="224" t="s">
        <v>39</v>
      </c>
      <c r="O524" s="91"/>
      <c r="P524" s="225">
        <f>O524*H524</f>
        <v>0</v>
      </c>
      <c r="Q524" s="225">
        <v>0</v>
      </c>
      <c r="R524" s="225">
        <f>Q524*H524</f>
        <v>0</v>
      </c>
      <c r="S524" s="225">
        <v>0</v>
      </c>
      <c r="T524" s="226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7" t="s">
        <v>278</v>
      </c>
      <c r="AT524" s="227" t="s">
        <v>143</v>
      </c>
      <c r="AU524" s="227" t="s">
        <v>148</v>
      </c>
      <c r="AY524" s="17" t="s">
        <v>139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7" t="s">
        <v>148</v>
      </c>
      <c r="BK524" s="228">
        <f>ROUND(I524*H524,2)</f>
        <v>0</v>
      </c>
      <c r="BL524" s="17" t="s">
        <v>278</v>
      </c>
      <c r="BM524" s="227" t="s">
        <v>535</v>
      </c>
    </row>
    <row r="525" s="13" customFormat="1">
      <c r="A525" s="13"/>
      <c r="B525" s="229"/>
      <c r="C525" s="230"/>
      <c r="D525" s="231" t="s">
        <v>150</v>
      </c>
      <c r="E525" s="232" t="s">
        <v>1</v>
      </c>
      <c r="F525" s="233" t="s">
        <v>197</v>
      </c>
      <c r="G525" s="230"/>
      <c r="H525" s="232" t="s">
        <v>1</v>
      </c>
      <c r="I525" s="234"/>
      <c r="J525" s="230"/>
      <c r="K525" s="230"/>
      <c r="L525" s="235"/>
      <c r="M525" s="236"/>
      <c r="N525" s="237"/>
      <c r="O525" s="237"/>
      <c r="P525" s="237"/>
      <c r="Q525" s="237"/>
      <c r="R525" s="237"/>
      <c r="S525" s="237"/>
      <c r="T525" s="23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9" t="s">
        <v>150</v>
      </c>
      <c r="AU525" s="239" t="s">
        <v>148</v>
      </c>
      <c r="AV525" s="13" t="s">
        <v>81</v>
      </c>
      <c r="AW525" s="13" t="s">
        <v>30</v>
      </c>
      <c r="AX525" s="13" t="s">
        <v>73</v>
      </c>
      <c r="AY525" s="239" t="s">
        <v>139</v>
      </c>
    </row>
    <row r="526" s="14" customFormat="1">
      <c r="A526" s="14"/>
      <c r="B526" s="240"/>
      <c r="C526" s="241"/>
      <c r="D526" s="231" t="s">
        <v>150</v>
      </c>
      <c r="E526" s="242" t="s">
        <v>1</v>
      </c>
      <c r="F526" s="243" t="s">
        <v>81</v>
      </c>
      <c r="G526" s="241"/>
      <c r="H526" s="244">
        <v>1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0" t="s">
        <v>150</v>
      </c>
      <c r="AU526" s="250" t="s">
        <v>148</v>
      </c>
      <c r="AV526" s="14" t="s">
        <v>148</v>
      </c>
      <c r="AW526" s="14" t="s">
        <v>30</v>
      </c>
      <c r="AX526" s="14" t="s">
        <v>81</v>
      </c>
      <c r="AY526" s="250" t="s">
        <v>139</v>
      </c>
    </row>
    <row r="527" s="2" customFormat="1" ht="16.5" customHeight="1">
      <c r="A527" s="38"/>
      <c r="B527" s="39"/>
      <c r="C527" s="215" t="s">
        <v>408</v>
      </c>
      <c r="D527" s="215" t="s">
        <v>143</v>
      </c>
      <c r="E527" s="216" t="s">
        <v>536</v>
      </c>
      <c r="F527" s="217" t="s">
        <v>537</v>
      </c>
      <c r="G527" s="218" t="s">
        <v>177</v>
      </c>
      <c r="H527" s="219">
        <v>9.5</v>
      </c>
      <c r="I527" s="220"/>
      <c r="J527" s="221">
        <f>ROUND(I527*H527,2)</f>
        <v>0</v>
      </c>
      <c r="K527" s="222"/>
      <c r="L527" s="44"/>
      <c r="M527" s="223" t="s">
        <v>1</v>
      </c>
      <c r="N527" s="224" t="s">
        <v>39</v>
      </c>
      <c r="O527" s="91"/>
      <c r="P527" s="225">
        <f>O527*H527</f>
        <v>0</v>
      </c>
      <c r="Q527" s="225">
        <v>0</v>
      </c>
      <c r="R527" s="225">
        <f>Q527*H527</f>
        <v>0</v>
      </c>
      <c r="S527" s="225">
        <v>0.0020999999999999999</v>
      </c>
      <c r="T527" s="226">
        <f>S527*H527</f>
        <v>0.019949999999999999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7" t="s">
        <v>278</v>
      </c>
      <c r="AT527" s="227" t="s">
        <v>143</v>
      </c>
      <c r="AU527" s="227" t="s">
        <v>148</v>
      </c>
      <c r="AY527" s="17" t="s">
        <v>139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7" t="s">
        <v>148</v>
      </c>
      <c r="BK527" s="228">
        <f>ROUND(I527*H527,2)</f>
        <v>0</v>
      </c>
      <c r="BL527" s="17" t="s">
        <v>278</v>
      </c>
      <c r="BM527" s="227" t="s">
        <v>538</v>
      </c>
    </row>
    <row r="528" s="13" customFormat="1">
      <c r="A528" s="13"/>
      <c r="B528" s="229"/>
      <c r="C528" s="230"/>
      <c r="D528" s="231" t="s">
        <v>150</v>
      </c>
      <c r="E528" s="232" t="s">
        <v>1</v>
      </c>
      <c r="F528" s="233" t="s">
        <v>168</v>
      </c>
      <c r="G528" s="230"/>
      <c r="H528" s="232" t="s">
        <v>1</v>
      </c>
      <c r="I528" s="234"/>
      <c r="J528" s="230"/>
      <c r="K528" s="230"/>
      <c r="L528" s="235"/>
      <c r="M528" s="236"/>
      <c r="N528" s="237"/>
      <c r="O528" s="237"/>
      <c r="P528" s="237"/>
      <c r="Q528" s="237"/>
      <c r="R528" s="237"/>
      <c r="S528" s="237"/>
      <c r="T528" s="23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9" t="s">
        <v>150</v>
      </c>
      <c r="AU528" s="239" t="s">
        <v>148</v>
      </c>
      <c r="AV528" s="13" t="s">
        <v>81</v>
      </c>
      <c r="AW528" s="13" t="s">
        <v>30</v>
      </c>
      <c r="AX528" s="13" t="s">
        <v>73</v>
      </c>
      <c r="AY528" s="239" t="s">
        <v>139</v>
      </c>
    </row>
    <row r="529" s="14" customFormat="1">
      <c r="A529" s="14"/>
      <c r="B529" s="240"/>
      <c r="C529" s="241"/>
      <c r="D529" s="231" t="s">
        <v>150</v>
      </c>
      <c r="E529" s="242" t="s">
        <v>1</v>
      </c>
      <c r="F529" s="243" t="s">
        <v>152</v>
      </c>
      <c r="G529" s="241"/>
      <c r="H529" s="244">
        <v>6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150</v>
      </c>
      <c r="AU529" s="250" t="s">
        <v>148</v>
      </c>
      <c r="AV529" s="14" t="s">
        <v>148</v>
      </c>
      <c r="AW529" s="14" t="s">
        <v>30</v>
      </c>
      <c r="AX529" s="14" t="s">
        <v>73</v>
      </c>
      <c r="AY529" s="250" t="s">
        <v>139</v>
      </c>
    </row>
    <row r="530" s="13" customFormat="1">
      <c r="A530" s="13"/>
      <c r="B530" s="229"/>
      <c r="C530" s="230"/>
      <c r="D530" s="231" t="s">
        <v>150</v>
      </c>
      <c r="E530" s="232" t="s">
        <v>1</v>
      </c>
      <c r="F530" s="233" t="s">
        <v>539</v>
      </c>
      <c r="G530" s="230"/>
      <c r="H530" s="232" t="s">
        <v>1</v>
      </c>
      <c r="I530" s="234"/>
      <c r="J530" s="230"/>
      <c r="K530" s="230"/>
      <c r="L530" s="235"/>
      <c r="M530" s="236"/>
      <c r="N530" s="237"/>
      <c r="O530" s="237"/>
      <c r="P530" s="237"/>
      <c r="Q530" s="237"/>
      <c r="R530" s="237"/>
      <c r="S530" s="237"/>
      <c r="T530" s="23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9" t="s">
        <v>150</v>
      </c>
      <c r="AU530" s="239" t="s">
        <v>148</v>
      </c>
      <c r="AV530" s="13" t="s">
        <v>81</v>
      </c>
      <c r="AW530" s="13" t="s">
        <v>30</v>
      </c>
      <c r="AX530" s="13" t="s">
        <v>73</v>
      </c>
      <c r="AY530" s="239" t="s">
        <v>139</v>
      </c>
    </row>
    <row r="531" s="14" customFormat="1">
      <c r="A531" s="14"/>
      <c r="B531" s="240"/>
      <c r="C531" s="241"/>
      <c r="D531" s="231" t="s">
        <v>150</v>
      </c>
      <c r="E531" s="242" t="s">
        <v>1</v>
      </c>
      <c r="F531" s="243" t="s">
        <v>540</v>
      </c>
      <c r="G531" s="241"/>
      <c r="H531" s="244">
        <v>3.5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150</v>
      </c>
      <c r="AU531" s="250" t="s">
        <v>148</v>
      </c>
      <c r="AV531" s="14" t="s">
        <v>148</v>
      </c>
      <c r="AW531" s="14" t="s">
        <v>30</v>
      </c>
      <c r="AX531" s="14" t="s">
        <v>73</v>
      </c>
      <c r="AY531" s="250" t="s">
        <v>139</v>
      </c>
    </row>
    <row r="532" s="15" customFormat="1">
      <c r="A532" s="15"/>
      <c r="B532" s="251"/>
      <c r="C532" s="252"/>
      <c r="D532" s="231" t="s">
        <v>150</v>
      </c>
      <c r="E532" s="253" t="s">
        <v>1</v>
      </c>
      <c r="F532" s="254" t="s">
        <v>164</v>
      </c>
      <c r="G532" s="252"/>
      <c r="H532" s="255">
        <v>9.5</v>
      </c>
      <c r="I532" s="256"/>
      <c r="J532" s="252"/>
      <c r="K532" s="252"/>
      <c r="L532" s="257"/>
      <c r="M532" s="258"/>
      <c r="N532" s="259"/>
      <c r="O532" s="259"/>
      <c r="P532" s="259"/>
      <c r="Q532" s="259"/>
      <c r="R532" s="259"/>
      <c r="S532" s="259"/>
      <c r="T532" s="260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1" t="s">
        <v>150</v>
      </c>
      <c r="AU532" s="261" t="s">
        <v>148</v>
      </c>
      <c r="AV532" s="15" t="s">
        <v>147</v>
      </c>
      <c r="AW532" s="15" t="s">
        <v>30</v>
      </c>
      <c r="AX532" s="15" t="s">
        <v>81</v>
      </c>
      <c r="AY532" s="261" t="s">
        <v>139</v>
      </c>
    </row>
    <row r="533" s="2" customFormat="1" ht="16.5" customHeight="1">
      <c r="A533" s="38"/>
      <c r="B533" s="39"/>
      <c r="C533" s="215" t="s">
        <v>541</v>
      </c>
      <c r="D533" s="215" t="s">
        <v>143</v>
      </c>
      <c r="E533" s="216" t="s">
        <v>542</v>
      </c>
      <c r="F533" s="217" t="s">
        <v>543</v>
      </c>
      <c r="G533" s="218" t="s">
        <v>177</v>
      </c>
      <c r="H533" s="219">
        <v>1</v>
      </c>
      <c r="I533" s="220"/>
      <c r="J533" s="221">
        <f>ROUND(I533*H533,2)</f>
        <v>0</v>
      </c>
      <c r="K533" s="222"/>
      <c r="L533" s="44"/>
      <c r="M533" s="223" t="s">
        <v>1</v>
      </c>
      <c r="N533" s="224" t="s">
        <v>39</v>
      </c>
      <c r="O533" s="91"/>
      <c r="P533" s="225">
        <f>O533*H533</f>
        <v>0</v>
      </c>
      <c r="Q533" s="225">
        <v>0</v>
      </c>
      <c r="R533" s="225">
        <f>Q533*H533</f>
        <v>0</v>
      </c>
      <c r="S533" s="225">
        <v>0.00198</v>
      </c>
      <c r="T533" s="226">
        <f>S533*H533</f>
        <v>0.00198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7" t="s">
        <v>278</v>
      </c>
      <c r="AT533" s="227" t="s">
        <v>143</v>
      </c>
      <c r="AU533" s="227" t="s">
        <v>148</v>
      </c>
      <c r="AY533" s="17" t="s">
        <v>139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17" t="s">
        <v>148</v>
      </c>
      <c r="BK533" s="228">
        <f>ROUND(I533*H533,2)</f>
        <v>0</v>
      </c>
      <c r="BL533" s="17" t="s">
        <v>278</v>
      </c>
      <c r="BM533" s="227" t="s">
        <v>544</v>
      </c>
    </row>
    <row r="534" s="13" customFormat="1">
      <c r="A534" s="13"/>
      <c r="B534" s="229"/>
      <c r="C534" s="230"/>
      <c r="D534" s="231" t="s">
        <v>150</v>
      </c>
      <c r="E534" s="232" t="s">
        <v>1</v>
      </c>
      <c r="F534" s="233" t="s">
        <v>197</v>
      </c>
      <c r="G534" s="230"/>
      <c r="H534" s="232" t="s">
        <v>1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9" t="s">
        <v>150</v>
      </c>
      <c r="AU534" s="239" t="s">
        <v>148</v>
      </c>
      <c r="AV534" s="13" t="s">
        <v>81</v>
      </c>
      <c r="AW534" s="13" t="s">
        <v>30</v>
      </c>
      <c r="AX534" s="13" t="s">
        <v>73</v>
      </c>
      <c r="AY534" s="239" t="s">
        <v>139</v>
      </c>
    </row>
    <row r="535" s="14" customFormat="1">
      <c r="A535" s="14"/>
      <c r="B535" s="240"/>
      <c r="C535" s="241"/>
      <c r="D535" s="231" t="s">
        <v>150</v>
      </c>
      <c r="E535" s="242" t="s">
        <v>1</v>
      </c>
      <c r="F535" s="243" t="s">
        <v>81</v>
      </c>
      <c r="G535" s="241"/>
      <c r="H535" s="244">
        <v>1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150</v>
      </c>
      <c r="AU535" s="250" t="s">
        <v>148</v>
      </c>
      <c r="AV535" s="14" t="s">
        <v>148</v>
      </c>
      <c r="AW535" s="14" t="s">
        <v>30</v>
      </c>
      <c r="AX535" s="14" t="s">
        <v>81</v>
      </c>
      <c r="AY535" s="250" t="s">
        <v>139</v>
      </c>
    </row>
    <row r="536" s="2" customFormat="1" ht="16.5" customHeight="1">
      <c r="A536" s="38"/>
      <c r="B536" s="39"/>
      <c r="C536" s="215" t="s">
        <v>545</v>
      </c>
      <c r="D536" s="215" t="s">
        <v>143</v>
      </c>
      <c r="E536" s="216" t="s">
        <v>546</v>
      </c>
      <c r="F536" s="217" t="s">
        <v>547</v>
      </c>
      <c r="G536" s="218" t="s">
        <v>146</v>
      </c>
      <c r="H536" s="219">
        <v>2</v>
      </c>
      <c r="I536" s="220"/>
      <c r="J536" s="221">
        <f>ROUND(I536*H536,2)</f>
        <v>0</v>
      </c>
      <c r="K536" s="222"/>
      <c r="L536" s="44"/>
      <c r="M536" s="223" t="s">
        <v>1</v>
      </c>
      <c r="N536" s="224" t="s">
        <v>39</v>
      </c>
      <c r="O536" s="91"/>
      <c r="P536" s="225">
        <f>O536*H536</f>
        <v>0</v>
      </c>
      <c r="Q536" s="225">
        <v>0.0017899999999999999</v>
      </c>
      <c r="R536" s="225">
        <f>Q536*H536</f>
        <v>0.0035799999999999998</v>
      </c>
      <c r="S536" s="225">
        <v>0</v>
      </c>
      <c r="T536" s="22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278</v>
      </c>
      <c r="AT536" s="227" t="s">
        <v>143</v>
      </c>
      <c r="AU536" s="227" t="s">
        <v>148</v>
      </c>
      <c r="AY536" s="17" t="s">
        <v>139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148</v>
      </c>
      <c r="BK536" s="228">
        <f>ROUND(I536*H536,2)</f>
        <v>0</v>
      </c>
      <c r="BL536" s="17" t="s">
        <v>278</v>
      </c>
      <c r="BM536" s="227" t="s">
        <v>548</v>
      </c>
    </row>
    <row r="537" s="14" customFormat="1">
      <c r="A537" s="14"/>
      <c r="B537" s="240"/>
      <c r="C537" s="241"/>
      <c r="D537" s="231" t="s">
        <v>150</v>
      </c>
      <c r="E537" s="242" t="s">
        <v>1</v>
      </c>
      <c r="F537" s="243" t="s">
        <v>549</v>
      </c>
      <c r="G537" s="241"/>
      <c r="H537" s="244">
        <v>2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0" t="s">
        <v>150</v>
      </c>
      <c r="AU537" s="250" t="s">
        <v>148</v>
      </c>
      <c r="AV537" s="14" t="s">
        <v>148</v>
      </c>
      <c r="AW537" s="14" t="s">
        <v>30</v>
      </c>
      <c r="AX537" s="14" t="s">
        <v>81</v>
      </c>
      <c r="AY537" s="250" t="s">
        <v>139</v>
      </c>
    </row>
    <row r="538" s="2" customFormat="1" ht="16.5" customHeight="1">
      <c r="A538" s="38"/>
      <c r="B538" s="39"/>
      <c r="C538" s="215" t="s">
        <v>550</v>
      </c>
      <c r="D538" s="215" t="s">
        <v>143</v>
      </c>
      <c r="E538" s="216" t="s">
        <v>551</v>
      </c>
      <c r="F538" s="217" t="s">
        <v>552</v>
      </c>
      <c r="G538" s="218" t="s">
        <v>146</v>
      </c>
      <c r="H538" s="219">
        <v>1</v>
      </c>
      <c r="I538" s="220"/>
      <c r="J538" s="221">
        <f>ROUND(I538*H538,2)</f>
        <v>0</v>
      </c>
      <c r="K538" s="222"/>
      <c r="L538" s="44"/>
      <c r="M538" s="223" t="s">
        <v>1</v>
      </c>
      <c r="N538" s="224" t="s">
        <v>39</v>
      </c>
      <c r="O538" s="91"/>
      <c r="P538" s="225">
        <f>O538*H538</f>
        <v>0</v>
      </c>
      <c r="Q538" s="225">
        <v>0.00051999999999999995</v>
      </c>
      <c r="R538" s="225">
        <f>Q538*H538</f>
        <v>0.00051999999999999995</v>
      </c>
      <c r="S538" s="225">
        <v>0</v>
      </c>
      <c r="T538" s="22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7" t="s">
        <v>278</v>
      </c>
      <c r="AT538" s="227" t="s">
        <v>143</v>
      </c>
      <c r="AU538" s="227" t="s">
        <v>148</v>
      </c>
      <c r="AY538" s="17" t="s">
        <v>139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7" t="s">
        <v>148</v>
      </c>
      <c r="BK538" s="228">
        <f>ROUND(I538*H538,2)</f>
        <v>0</v>
      </c>
      <c r="BL538" s="17" t="s">
        <v>278</v>
      </c>
      <c r="BM538" s="227" t="s">
        <v>553</v>
      </c>
    </row>
    <row r="539" s="14" customFormat="1">
      <c r="A539" s="14"/>
      <c r="B539" s="240"/>
      <c r="C539" s="241"/>
      <c r="D539" s="231" t="s">
        <v>150</v>
      </c>
      <c r="E539" s="242" t="s">
        <v>1</v>
      </c>
      <c r="F539" s="243" t="s">
        <v>81</v>
      </c>
      <c r="G539" s="241"/>
      <c r="H539" s="244">
        <v>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0" t="s">
        <v>150</v>
      </c>
      <c r="AU539" s="250" t="s">
        <v>148</v>
      </c>
      <c r="AV539" s="14" t="s">
        <v>148</v>
      </c>
      <c r="AW539" s="14" t="s">
        <v>30</v>
      </c>
      <c r="AX539" s="14" t="s">
        <v>81</v>
      </c>
      <c r="AY539" s="250" t="s">
        <v>139</v>
      </c>
    </row>
    <row r="540" s="2" customFormat="1" ht="16.5" customHeight="1">
      <c r="A540" s="38"/>
      <c r="B540" s="39"/>
      <c r="C540" s="215" t="s">
        <v>554</v>
      </c>
      <c r="D540" s="215" t="s">
        <v>143</v>
      </c>
      <c r="E540" s="216" t="s">
        <v>555</v>
      </c>
      <c r="F540" s="217" t="s">
        <v>556</v>
      </c>
      <c r="G540" s="218" t="s">
        <v>146</v>
      </c>
      <c r="H540" s="219">
        <v>1</v>
      </c>
      <c r="I540" s="220"/>
      <c r="J540" s="221">
        <f>ROUND(I540*H540,2)</f>
        <v>0</v>
      </c>
      <c r="K540" s="222"/>
      <c r="L540" s="44"/>
      <c r="M540" s="223" t="s">
        <v>1</v>
      </c>
      <c r="N540" s="224" t="s">
        <v>39</v>
      </c>
      <c r="O540" s="91"/>
      <c r="P540" s="225">
        <f>O540*H540</f>
        <v>0</v>
      </c>
      <c r="Q540" s="225">
        <v>0.001</v>
      </c>
      <c r="R540" s="225">
        <f>Q540*H540</f>
        <v>0.001</v>
      </c>
      <c r="S540" s="225">
        <v>0</v>
      </c>
      <c r="T540" s="226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278</v>
      </c>
      <c r="AT540" s="227" t="s">
        <v>143</v>
      </c>
      <c r="AU540" s="227" t="s">
        <v>148</v>
      </c>
      <c r="AY540" s="17" t="s">
        <v>139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148</v>
      </c>
      <c r="BK540" s="228">
        <f>ROUND(I540*H540,2)</f>
        <v>0</v>
      </c>
      <c r="BL540" s="17" t="s">
        <v>278</v>
      </c>
      <c r="BM540" s="227" t="s">
        <v>557</v>
      </c>
    </row>
    <row r="541" s="14" customFormat="1">
      <c r="A541" s="14"/>
      <c r="B541" s="240"/>
      <c r="C541" s="241"/>
      <c r="D541" s="231" t="s">
        <v>150</v>
      </c>
      <c r="E541" s="242" t="s">
        <v>1</v>
      </c>
      <c r="F541" s="243" t="s">
        <v>81</v>
      </c>
      <c r="G541" s="241"/>
      <c r="H541" s="244">
        <v>1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150</v>
      </c>
      <c r="AU541" s="250" t="s">
        <v>148</v>
      </c>
      <c r="AV541" s="14" t="s">
        <v>148</v>
      </c>
      <c r="AW541" s="14" t="s">
        <v>30</v>
      </c>
      <c r="AX541" s="14" t="s">
        <v>81</v>
      </c>
      <c r="AY541" s="250" t="s">
        <v>139</v>
      </c>
    </row>
    <row r="542" s="2" customFormat="1" ht="16.5" customHeight="1">
      <c r="A542" s="38"/>
      <c r="B542" s="39"/>
      <c r="C542" s="215" t="s">
        <v>558</v>
      </c>
      <c r="D542" s="215" t="s">
        <v>143</v>
      </c>
      <c r="E542" s="216" t="s">
        <v>559</v>
      </c>
      <c r="F542" s="217" t="s">
        <v>560</v>
      </c>
      <c r="G542" s="218" t="s">
        <v>177</v>
      </c>
      <c r="H542" s="219">
        <v>2.5</v>
      </c>
      <c r="I542" s="220"/>
      <c r="J542" s="221">
        <f>ROUND(I542*H542,2)</f>
        <v>0</v>
      </c>
      <c r="K542" s="222"/>
      <c r="L542" s="44"/>
      <c r="M542" s="223" t="s">
        <v>1</v>
      </c>
      <c r="N542" s="224" t="s">
        <v>39</v>
      </c>
      <c r="O542" s="91"/>
      <c r="P542" s="225">
        <f>O542*H542</f>
        <v>0</v>
      </c>
      <c r="Q542" s="225">
        <v>0.00040999999999999999</v>
      </c>
      <c r="R542" s="225">
        <f>Q542*H542</f>
        <v>0.0010249999999999999</v>
      </c>
      <c r="S542" s="225">
        <v>0</v>
      </c>
      <c r="T542" s="226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7" t="s">
        <v>278</v>
      </c>
      <c r="AT542" s="227" t="s">
        <v>143</v>
      </c>
      <c r="AU542" s="227" t="s">
        <v>148</v>
      </c>
      <c r="AY542" s="17" t="s">
        <v>139</v>
      </c>
      <c r="BE542" s="228">
        <f>IF(N542="základní",J542,0)</f>
        <v>0</v>
      </c>
      <c r="BF542" s="228">
        <f>IF(N542="snížená",J542,0)</f>
        <v>0</v>
      </c>
      <c r="BG542" s="228">
        <f>IF(N542="zákl. přenesená",J542,0)</f>
        <v>0</v>
      </c>
      <c r="BH542" s="228">
        <f>IF(N542="sníž. přenesená",J542,0)</f>
        <v>0</v>
      </c>
      <c r="BI542" s="228">
        <f>IF(N542="nulová",J542,0)</f>
        <v>0</v>
      </c>
      <c r="BJ542" s="17" t="s">
        <v>148</v>
      </c>
      <c r="BK542" s="228">
        <f>ROUND(I542*H542,2)</f>
        <v>0</v>
      </c>
      <c r="BL542" s="17" t="s">
        <v>278</v>
      </c>
      <c r="BM542" s="227" t="s">
        <v>561</v>
      </c>
    </row>
    <row r="543" s="13" customFormat="1">
      <c r="A543" s="13"/>
      <c r="B543" s="229"/>
      <c r="C543" s="230"/>
      <c r="D543" s="231" t="s">
        <v>150</v>
      </c>
      <c r="E543" s="232" t="s">
        <v>1</v>
      </c>
      <c r="F543" s="233" t="s">
        <v>562</v>
      </c>
      <c r="G543" s="230"/>
      <c r="H543" s="232" t="s">
        <v>1</v>
      </c>
      <c r="I543" s="234"/>
      <c r="J543" s="230"/>
      <c r="K543" s="230"/>
      <c r="L543" s="235"/>
      <c r="M543" s="236"/>
      <c r="N543" s="237"/>
      <c r="O543" s="237"/>
      <c r="P543" s="237"/>
      <c r="Q543" s="237"/>
      <c r="R543" s="237"/>
      <c r="S543" s="237"/>
      <c r="T543" s="23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9" t="s">
        <v>150</v>
      </c>
      <c r="AU543" s="239" t="s">
        <v>148</v>
      </c>
      <c r="AV543" s="13" t="s">
        <v>81</v>
      </c>
      <c r="AW543" s="13" t="s">
        <v>30</v>
      </c>
      <c r="AX543" s="13" t="s">
        <v>73</v>
      </c>
      <c r="AY543" s="239" t="s">
        <v>139</v>
      </c>
    </row>
    <row r="544" s="14" customFormat="1">
      <c r="A544" s="14"/>
      <c r="B544" s="240"/>
      <c r="C544" s="241"/>
      <c r="D544" s="231" t="s">
        <v>150</v>
      </c>
      <c r="E544" s="242" t="s">
        <v>1</v>
      </c>
      <c r="F544" s="243" t="s">
        <v>163</v>
      </c>
      <c r="G544" s="241"/>
      <c r="H544" s="244">
        <v>2.5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150</v>
      </c>
      <c r="AU544" s="250" t="s">
        <v>148</v>
      </c>
      <c r="AV544" s="14" t="s">
        <v>148</v>
      </c>
      <c r="AW544" s="14" t="s">
        <v>30</v>
      </c>
      <c r="AX544" s="14" t="s">
        <v>73</v>
      </c>
      <c r="AY544" s="250" t="s">
        <v>139</v>
      </c>
    </row>
    <row r="545" s="15" customFormat="1">
      <c r="A545" s="15"/>
      <c r="B545" s="251"/>
      <c r="C545" s="252"/>
      <c r="D545" s="231" t="s">
        <v>150</v>
      </c>
      <c r="E545" s="253" t="s">
        <v>1</v>
      </c>
      <c r="F545" s="254" t="s">
        <v>164</v>
      </c>
      <c r="G545" s="252"/>
      <c r="H545" s="255">
        <v>2.5</v>
      </c>
      <c r="I545" s="256"/>
      <c r="J545" s="252"/>
      <c r="K545" s="252"/>
      <c r="L545" s="257"/>
      <c r="M545" s="258"/>
      <c r="N545" s="259"/>
      <c r="O545" s="259"/>
      <c r="P545" s="259"/>
      <c r="Q545" s="259"/>
      <c r="R545" s="259"/>
      <c r="S545" s="259"/>
      <c r="T545" s="260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1" t="s">
        <v>150</v>
      </c>
      <c r="AU545" s="261" t="s">
        <v>148</v>
      </c>
      <c r="AV545" s="15" t="s">
        <v>147</v>
      </c>
      <c r="AW545" s="15" t="s">
        <v>30</v>
      </c>
      <c r="AX545" s="15" t="s">
        <v>81</v>
      </c>
      <c r="AY545" s="261" t="s">
        <v>139</v>
      </c>
    </row>
    <row r="546" s="2" customFormat="1" ht="16.5" customHeight="1">
      <c r="A546" s="38"/>
      <c r="B546" s="39"/>
      <c r="C546" s="215" t="s">
        <v>563</v>
      </c>
      <c r="D546" s="215" t="s">
        <v>143</v>
      </c>
      <c r="E546" s="216" t="s">
        <v>564</v>
      </c>
      <c r="F546" s="217" t="s">
        <v>565</v>
      </c>
      <c r="G546" s="218" t="s">
        <v>177</v>
      </c>
      <c r="H546" s="219">
        <v>7.5</v>
      </c>
      <c r="I546" s="220"/>
      <c r="J546" s="221">
        <f>ROUND(I546*H546,2)</f>
        <v>0</v>
      </c>
      <c r="K546" s="222"/>
      <c r="L546" s="44"/>
      <c r="M546" s="223" t="s">
        <v>1</v>
      </c>
      <c r="N546" s="224" t="s">
        <v>39</v>
      </c>
      <c r="O546" s="91"/>
      <c r="P546" s="225">
        <f>O546*H546</f>
        <v>0</v>
      </c>
      <c r="Q546" s="225">
        <v>0.00048000000000000001</v>
      </c>
      <c r="R546" s="225">
        <f>Q546*H546</f>
        <v>0.0035999999999999999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278</v>
      </c>
      <c r="AT546" s="227" t="s">
        <v>143</v>
      </c>
      <c r="AU546" s="227" t="s">
        <v>148</v>
      </c>
      <c r="AY546" s="17" t="s">
        <v>139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148</v>
      </c>
      <c r="BK546" s="228">
        <f>ROUND(I546*H546,2)</f>
        <v>0</v>
      </c>
      <c r="BL546" s="17" t="s">
        <v>278</v>
      </c>
      <c r="BM546" s="227" t="s">
        <v>566</v>
      </c>
    </row>
    <row r="547" s="13" customFormat="1">
      <c r="A547" s="13"/>
      <c r="B547" s="229"/>
      <c r="C547" s="230"/>
      <c r="D547" s="231" t="s">
        <v>150</v>
      </c>
      <c r="E547" s="232" t="s">
        <v>1</v>
      </c>
      <c r="F547" s="233" t="s">
        <v>378</v>
      </c>
      <c r="G547" s="230"/>
      <c r="H547" s="232" t="s">
        <v>1</v>
      </c>
      <c r="I547" s="234"/>
      <c r="J547" s="230"/>
      <c r="K547" s="230"/>
      <c r="L547" s="235"/>
      <c r="M547" s="236"/>
      <c r="N547" s="237"/>
      <c r="O547" s="237"/>
      <c r="P547" s="237"/>
      <c r="Q547" s="237"/>
      <c r="R547" s="237"/>
      <c r="S547" s="237"/>
      <c r="T547" s="23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9" t="s">
        <v>150</v>
      </c>
      <c r="AU547" s="239" t="s">
        <v>148</v>
      </c>
      <c r="AV547" s="13" t="s">
        <v>81</v>
      </c>
      <c r="AW547" s="13" t="s">
        <v>30</v>
      </c>
      <c r="AX547" s="13" t="s">
        <v>73</v>
      </c>
      <c r="AY547" s="239" t="s">
        <v>139</v>
      </c>
    </row>
    <row r="548" s="14" customFormat="1">
      <c r="A548" s="14"/>
      <c r="B548" s="240"/>
      <c r="C548" s="241"/>
      <c r="D548" s="231" t="s">
        <v>150</v>
      </c>
      <c r="E548" s="242" t="s">
        <v>1</v>
      </c>
      <c r="F548" s="243" t="s">
        <v>157</v>
      </c>
      <c r="G548" s="241"/>
      <c r="H548" s="244">
        <v>5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0" t="s">
        <v>150</v>
      </c>
      <c r="AU548" s="250" t="s">
        <v>148</v>
      </c>
      <c r="AV548" s="14" t="s">
        <v>148</v>
      </c>
      <c r="AW548" s="14" t="s">
        <v>30</v>
      </c>
      <c r="AX548" s="14" t="s">
        <v>73</v>
      </c>
      <c r="AY548" s="250" t="s">
        <v>139</v>
      </c>
    </row>
    <row r="549" s="13" customFormat="1">
      <c r="A549" s="13"/>
      <c r="B549" s="229"/>
      <c r="C549" s="230"/>
      <c r="D549" s="231" t="s">
        <v>150</v>
      </c>
      <c r="E549" s="232" t="s">
        <v>1</v>
      </c>
      <c r="F549" s="233" t="s">
        <v>379</v>
      </c>
      <c r="G549" s="230"/>
      <c r="H549" s="232" t="s">
        <v>1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150</v>
      </c>
      <c r="AU549" s="239" t="s">
        <v>148</v>
      </c>
      <c r="AV549" s="13" t="s">
        <v>81</v>
      </c>
      <c r="AW549" s="13" t="s">
        <v>30</v>
      </c>
      <c r="AX549" s="13" t="s">
        <v>73</v>
      </c>
      <c r="AY549" s="239" t="s">
        <v>139</v>
      </c>
    </row>
    <row r="550" s="14" customFormat="1">
      <c r="A550" s="14"/>
      <c r="B550" s="240"/>
      <c r="C550" s="241"/>
      <c r="D550" s="231" t="s">
        <v>150</v>
      </c>
      <c r="E550" s="242" t="s">
        <v>1</v>
      </c>
      <c r="F550" s="243" t="s">
        <v>163</v>
      </c>
      <c r="G550" s="241"/>
      <c r="H550" s="244">
        <v>2.5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150</v>
      </c>
      <c r="AU550" s="250" t="s">
        <v>148</v>
      </c>
      <c r="AV550" s="14" t="s">
        <v>148</v>
      </c>
      <c r="AW550" s="14" t="s">
        <v>30</v>
      </c>
      <c r="AX550" s="14" t="s">
        <v>73</v>
      </c>
      <c r="AY550" s="250" t="s">
        <v>139</v>
      </c>
    </row>
    <row r="551" s="15" customFormat="1">
      <c r="A551" s="15"/>
      <c r="B551" s="251"/>
      <c r="C551" s="252"/>
      <c r="D551" s="231" t="s">
        <v>150</v>
      </c>
      <c r="E551" s="253" t="s">
        <v>1</v>
      </c>
      <c r="F551" s="254" t="s">
        <v>164</v>
      </c>
      <c r="G551" s="252"/>
      <c r="H551" s="255">
        <v>7.5</v>
      </c>
      <c r="I551" s="256"/>
      <c r="J551" s="252"/>
      <c r="K551" s="252"/>
      <c r="L551" s="257"/>
      <c r="M551" s="258"/>
      <c r="N551" s="259"/>
      <c r="O551" s="259"/>
      <c r="P551" s="259"/>
      <c r="Q551" s="259"/>
      <c r="R551" s="259"/>
      <c r="S551" s="259"/>
      <c r="T551" s="260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1" t="s">
        <v>150</v>
      </c>
      <c r="AU551" s="261" t="s">
        <v>148</v>
      </c>
      <c r="AV551" s="15" t="s">
        <v>147</v>
      </c>
      <c r="AW551" s="15" t="s">
        <v>30</v>
      </c>
      <c r="AX551" s="15" t="s">
        <v>81</v>
      </c>
      <c r="AY551" s="261" t="s">
        <v>139</v>
      </c>
    </row>
    <row r="552" s="2" customFormat="1" ht="16.5" customHeight="1">
      <c r="A552" s="38"/>
      <c r="B552" s="39"/>
      <c r="C552" s="262" t="s">
        <v>567</v>
      </c>
      <c r="D552" s="262" t="s">
        <v>479</v>
      </c>
      <c r="E552" s="263" t="s">
        <v>568</v>
      </c>
      <c r="F552" s="264" t="s">
        <v>569</v>
      </c>
      <c r="G552" s="265" t="s">
        <v>146</v>
      </c>
      <c r="H552" s="266">
        <v>1</v>
      </c>
      <c r="I552" s="267"/>
      <c r="J552" s="268">
        <f>ROUND(I552*H552,2)</f>
        <v>0</v>
      </c>
      <c r="K552" s="269"/>
      <c r="L552" s="270"/>
      <c r="M552" s="271" t="s">
        <v>1</v>
      </c>
      <c r="N552" s="272" t="s">
        <v>39</v>
      </c>
      <c r="O552" s="91"/>
      <c r="P552" s="225">
        <f>O552*H552</f>
        <v>0</v>
      </c>
      <c r="Q552" s="225">
        <v>1.0000000000000001E-05</v>
      </c>
      <c r="R552" s="225">
        <f>Q552*H552</f>
        <v>1.0000000000000001E-05</v>
      </c>
      <c r="S552" s="225">
        <v>0</v>
      </c>
      <c r="T552" s="226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7" t="s">
        <v>373</v>
      </c>
      <c r="AT552" s="227" t="s">
        <v>479</v>
      </c>
      <c r="AU552" s="227" t="s">
        <v>148</v>
      </c>
      <c r="AY552" s="17" t="s">
        <v>139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17" t="s">
        <v>148</v>
      </c>
      <c r="BK552" s="228">
        <f>ROUND(I552*H552,2)</f>
        <v>0</v>
      </c>
      <c r="BL552" s="17" t="s">
        <v>278</v>
      </c>
      <c r="BM552" s="227" t="s">
        <v>570</v>
      </c>
    </row>
    <row r="553" s="13" customFormat="1">
      <c r="A553" s="13"/>
      <c r="B553" s="229"/>
      <c r="C553" s="230"/>
      <c r="D553" s="231" t="s">
        <v>150</v>
      </c>
      <c r="E553" s="232" t="s">
        <v>1</v>
      </c>
      <c r="F553" s="233" t="s">
        <v>571</v>
      </c>
      <c r="G553" s="230"/>
      <c r="H553" s="232" t="s">
        <v>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9" t="s">
        <v>150</v>
      </c>
      <c r="AU553" s="239" t="s">
        <v>148</v>
      </c>
      <c r="AV553" s="13" t="s">
        <v>81</v>
      </c>
      <c r="AW553" s="13" t="s">
        <v>30</v>
      </c>
      <c r="AX553" s="13" t="s">
        <v>73</v>
      </c>
      <c r="AY553" s="239" t="s">
        <v>139</v>
      </c>
    </row>
    <row r="554" s="14" customFormat="1">
      <c r="A554" s="14"/>
      <c r="B554" s="240"/>
      <c r="C554" s="241"/>
      <c r="D554" s="231" t="s">
        <v>150</v>
      </c>
      <c r="E554" s="242" t="s">
        <v>1</v>
      </c>
      <c r="F554" s="243" t="s">
        <v>81</v>
      </c>
      <c r="G554" s="241"/>
      <c r="H554" s="244">
        <v>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150</v>
      </c>
      <c r="AU554" s="250" t="s">
        <v>148</v>
      </c>
      <c r="AV554" s="14" t="s">
        <v>148</v>
      </c>
      <c r="AW554" s="14" t="s">
        <v>30</v>
      </c>
      <c r="AX554" s="14" t="s">
        <v>81</v>
      </c>
      <c r="AY554" s="250" t="s">
        <v>139</v>
      </c>
    </row>
    <row r="555" s="2" customFormat="1" ht="16.5" customHeight="1">
      <c r="A555" s="38"/>
      <c r="B555" s="39"/>
      <c r="C555" s="215" t="s">
        <v>572</v>
      </c>
      <c r="D555" s="215" t="s">
        <v>143</v>
      </c>
      <c r="E555" s="216" t="s">
        <v>573</v>
      </c>
      <c r="F555" s="217" t="s">
        <v>574</v>
      </c>
      <c r="G555" s="218" t="s">
        <v>177</v>
      </c>
      <c r="H555" s="219">
        <v>2.5</v>
      </c>
      <c r="I555" s="220"/>
      <c r="J555" s="221">
        <f>ROUND(I555*H555,2)</f>
        <v>0</v>
      </c>
      <c r="K555" s="222"/>
      <c r="L555" s="44"/>
      <c r="M555" s="223" t="s">
        <v>1</v>
      </c>
      <c r="N555" s="224" t="s">
        <v>39</v>
      </c>
      <c r="O555" s="91"/>
      <c r="P555" s="225">
        <f>O555*H555</f>
        <v>0</v>
      </c>
      <c r="Q555" s="225">
        <v>0.00071000000000000002</v>
      </c>
      <c r="R555" s="225">
        <f>Q555*H555</f>
        <v>0.0017750000000000001</v>
      </c>
      <c r="S555" s="225">
        <v>0</v>
      </c>
      <c r="T555" s="226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7" t="s">
        <v>278</v>
      </c>
      <c r="AT555" s="227" t="s">
        <v>143</v>
      </c>
      <c r="AU555" s="227" t="s">
        <v>148</v>
      </c>
      <c r="AY555" s="17" t="s">
        <v>139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7" t="s">
        <v>148</v>
      </c>
      <c r="BK555" s="228">
        <f>ROUND(I555*H555,2)</f>
        <v>0</v>
      </c>
      <c r="BL555" s="17" t="s">
        <v>278</v>
      </c>
      <c r="BM555" s="227" t="s">
        <v>575</v>
      </c>
    </row>
    <row r="556" s="13" customFormat="1">
      <c r="A556" s="13"/>
      <c r="B556" s="229"/>
      <c r="C556" s="230"/>
      <c r="D556" s="231" t="s">
        <v>150</v>
      </c>
      <c r="E556" s="232" t="s">
        <v>1</v>
      </c>
      <c r="F556" s="233" t="s">
        <v>384</v>
      </c>
      <c r="G556" s="230"/>
      <c r="H556" s="232" t="s">
        <v>1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150</v>
      </c>
      <c r="AU556" s="239" t="s">
        <v>148</v>
      </c>
      <c r="AV556" s="13" t="s">
        <v>81</v>
      </c>
      <c r="AW556" s="13" t="s">
        <v>30</v>
      </c>
      <c r="AX556" s="13" t="s">
        <v>73</v>
      </c>
      <c r="AY556" s="239" t="s">
        <v>139</v>
      </c>
    </row>
    <row r="557" s="14" customFormat="1">
      <c r="A557" s="14"/>
      <c r="B557" s="240"/>
      <c r="C557" s="241"/>
      <c r="D557" s="231" t="s">
        <v>150</v>
      </c>
      <c r="E557" s="242" t="s">
        <v>1</v>
      </c>
      <c r="F557" s="243" t="s">
        <v>81</v>
      </c>
      <c r="G557" s="241"/>
      <c r="H557" s="244">
        <v>1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150</v>
      </c>
      <c r="AU557" s="250" t="s">
        <v>148</v>
      </c>
      <c r="AV557" s="14" t="s">
        <v>148</v>
      </c>
      <c r="AW557" s="14" t="s">
        <v>30</v>
      </c>
      <c r="AX557" s="14" t="s">
        <v>73</v>
      </c>
      <c r="AY557" s="250" t="s">
        <v>139</v>
      </c>
    </row>
    <row r="558" s="13" customFormat="1">
      <c r="A558" s="13"/>
      <c r="B558" s="229"/>
      <c r="C558" s="230"/>
      <c r="D558" s="231" t="s">
        <v>150</v>
      </c>
      <c r="E558" s="232" t="s">
        <v>1</v>
      </c>
      <c r="F558" s="233" t="s">
        <v>576</v>
      </c>
      <c r="G558" s="230"/>
      <c r="H558" s="232" t="s">
        <v>1</v>
      </c>
      <c r="I558" s="234"/>
      <c r="J558" s="230"/>
      <c r="K558" s="230"/>
      <c r="L558" s="235"/>
      <c r="M558" s="236"/>
      <c r="N558" s="237"/>
      <c r="O558" s="237"/>
      <c r="P558" s="237"/>
      <c r="Q558" s="237"/>
      <c r="R558" s="237"/>
      <c r="S558" s="237"/>
      <c r="T558" s="23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9" t="s">
        <v>150</v>
      </c>
      <c r="AU558" s="239" t="s">
        <v>148</v>
      </c>
      <c r="AV558" s="13" t="s">
        <v>81</v>
      </c>
      <c r="AW558" s="13" t="s">
        <v>30</v>
      </c>
      <c r="AX558" s="13" t="s">
        <v>73</v>
      </c>
      <c r="AY558" s="239" t="s">
        <v>139</v>
      </c>
    </row>
    <row r="559" s="14" customFormat="1">
      <c r="A559" s="14"/>
      <c r="B559" s="240"/>
      <c r="C559" s="241"/>
      <c r="D559" s="231" t="s">
        <v>150</v>
      </c>
      <c r="E559" s="242" t="s">
        <v>1</v>
      </c>
      <c r="F559" s="243" t="s">
        <v>577</v>
      </c>
      <c r="G559" s="241"/>
      <c r="H559" s="244">
        <v>1.5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150</v>
      </c>
      <c r="AU559" s="250" t="s">
        <v>148</v>
      </c>
      <c r="AV559" s="14" t="s">
        <v>148</v>
      </c>
      <c r="AW559" s="14" t="s">
        <v>30</v>
      </c>
      <c r="AX559" s="14" t="s">
        <v>73</v>
      </c>
      <c r="AY559" s="250" t="s">
        <v>139</v>
      </c>
    </row>
    <row r="560" s="15" customFormat="1">
      <c r="A560" s="15"/>
      <c r="B560" s="251"/>
      <c r="C560" s="252"/>
      <c r="D560" s="231" t="s">
        <v>150</v>
      </c>
      <c r="E560" s="253" t="s">
        <v>1</v>
      </c>
      <c r="F560" s="254" t="s">
        <v>164</v>
      </c>
      <c r="G560" s="252"/>
      <c r="H560" s="255">
        <v>2.5</v>
      </c>
      <c r="I560" s="256"/>
      <c r="J560" s="252"/>
      <c r="K560" s="252"/>
      <c r="L560" s="257"/>
      <c r="M560" s="258"/>
      <c r="N560" s="259"/>
      <c r="O560" s="259"/>
      <c r="P560" s="259"/>
      <c r="Q560" s="259"/>
      <c r="R560" s="259"/>
      <c r="S560" s="259"/>
      <c r="T560" s="260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1" t="s">
        <v>150</v>
      </c>
      <c r="AU560" s="261" t="s">
        <v>148</v>
      </c>
      <c r="AV560" s="15" t="s">
        <v>147</v>
      </c>
      <c r="AW560" s="15" t="s">
        <v>30</v>
      </c>
      <c r="AX560" s="15" t="s">
        <v>81</v>
      </c>
      <c r="AY560" s="261" t="s">
        <v>139</v>
      </c>
    </row>
    <row r="561" s="2" customFormat="1" ht="16.5" customHeight="1">
      <c r="A561" s="38"/>
      <c r="B561" s="39"/>
      <c r="C561" s="215" t="s">
        <v>578</v>
      </c>
      <c r="D561" s="215" t="s">
        <v>143</v>
      </c>
      <c r="E561" s="216" t="s">
        <v>579</v>
      </c>
      <c r="F561" s="217" t="s">
        <v>580</v>
      </c>
      <c r="G561" s="218" t="s">
        <v>177</v>
      </c>
      <c r="H561" s="219">
        <v>1</v>
      </c>
      <c r="I561" s="220"/>
      <c r="J561" s="221">
        <f>ROUND(I561*H561,2)</f>
        <v>0</v>
      </c>
      <c r="K561" s="222"/>
      <c r="L561" s="44"/>
      <c r="M561" s="223" t="s">
        <v>1</v>
      </c>
      <c r="N561" s="224" t="s">
        <v>39</v>
      </c>
      <c r="O561" s="91"/>
      <c r="P561" s="225">
        <f>O561*H561</f>
        <v>0</v>
      </c>
      <c r="Q561" s="225">
        <v>0.0022399999999999998</v>
      </c>
      <c r="R561" s="225">
        <f>Q561*H561</f>
        <v>0.0022399999999999998</v>
      </c>
      <c r="S561" s="225">
        <v>0</v>
      </c>
      <c r="T561" s="22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7" t="s">
        <v>278</v>
      </c>
      <c r="AT561" s="227" t="s">
        <v>143</v>
      </c>
      <c r="AU561" s="227" t="s">
        <v>148</v>
      </c>
      <c r="AY561" s="17" t="s">
        <v>139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148</v>
      </c>
      <c r="BK561" s="228">
        <f>ROUND(I561*H561,2)</f>
        <v>0</v>
      </c>
      <c r="BL561" s="17" t="s">
        <v>278</v>
      </c>
      <c r="BM561" s="227" t="s">
        <v>581</v>
      </c>
    </row>
    <row r="562" s="13" customFormat="1">
      <c r="A562" s="13"/>
      <c r="B562" s="229"/>
      <c r="C562" s="230"/>
      <c r="D562" s="231" t="s">
        <v>150</v>
      </c>
      <c r="E562" s="232" t="s">
        <v>1</v>
      </c>
      <c r="F562" s="233" t="s">
        <v>197</v>
      </c>
      <c r="G562" s="230"/>
      <c r="H562" s="232" t="s">
        <v>1</v>
      </c>
      <c r="I562" s="234"/>
      <c r="J562" s="230"/>
      <c r="K562" s="230"/>
      <c r="L562" s="235"/>
      <c r="M562" s="236"/>
      <c r="N562" s="237"/>
      <c r="O562" s="237"/>
      <c r="P562" s="237"/>
      <c r="Q562" s="237"/>
      <c r="R562" s="237"/>
      <c r="S562" s="237"/>
      <c r="T562" s="23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9" t="s">
        <v>150</v>
      </c>
      <c r="AU562" s="239" t="s">
        <v>148</v>
      </c>
      <c r="AV562" s="13" t="s">
        <v>81</v>
      </c>
      <c r="AW562" s="13" t="s">
        <v>30</v>
      </c>
      <c r="AX562" s="13" t="s">
        <v>73</v>
      </c>
      <c r="AY562" s="239" t="s">
        <v>139</v>
      </c>
    </row>
    <row r="563" s="14" customFormat="1">
      <c r="A563" s="14"/>
      <c r="B563" s="240"/>
      <c r="C563" s="241"/>
      <c r="D563" s="231" t="s">
        <v>150</v>
      </c>
      <c r="E563" s="242" t="s">
        <v>1</v>
      </c>
      <c r="F563" s="243" t="s">
        <v>81</v>
      </c>
      <c r="G563" s="241"/>
      <c r="H563" s="244">
        <v>1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150</v>
      </c>
      <c r="AU563" s="250" t="s">
        <v>148</v>
      </c>
      <c r="AV563" s="14" t="s">
        <v>148</v>
      </c>
      <c r="AW563" s="14" t="s">
        <v>30</v>
      </c>
      <c r="AX563" s="14" t="s">
        <v>81</v>
      </c>
      <c r="AY563" s="250" t="s">
        <v>139</v>
      </c>
    </row>
    <row r="564" s="2" customFormat="1" ht="16.5" customHeight="1">
      <c r="A564" s="38"/>
      <c r="B564" s="39"/>
      <c r="C564" s="215" t="s">
        <v>582</v>
      </c>
      <c r="D564" s="215" t="s">
        <v>143</v>
      </c>
      <c r="E564" s="216" t="s">
        <v>583</v>
      </c>
      <c r="F564" s="217" t="s">
        <v>584</v>
      </c>
      <c r="G564" s="218" t="s">
        <v>146</v>
      </c>
      <c r="H564" s="219">
        <v>1</v>
      </c>
      <c r="I564" s="220"/>
      <c r="J564" s="221">
        <f>ROUND(I564*H564,2)</f>
        <v>0</v>
      </c>
      <c r="K564" s="222"/>
      <c r="L564" s="44"/>
      <c r="M564" s="223" t="s">
        <v>1</v>
      </c>
      <c r="N564" s="224" t="s">
        <v>39</v>
      </c>
      <c r="O564" s="91"/>
      <c r="P564" s="225">
        <f>O564*H564</f>
        <v>0</v>
      </c>
      <c r="Q564" s="225">
        <v>0</v>
      </c>
      <c r="R564" s="225">
        <f>Q564*H564</f>
        <v>0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278</v>
      </c>
      <c r="AT564" s="227" t="s">
        <v>143</v>
      </c>
      <c r="AU564" s="227" t="s">
        <v>148</v>
      </c>
      <c r="AY564" s="17" t="s">
        <v>139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148</v>
      </c>
      <c r="BK564" s="228">
        <f>ROUND(I564*H564,2)</f>
        <v>0</v>
      </c>
      <c r="BL564" s="17" t="s">
        <v>278</v>
      </c>
      <c r="BM564" s="227" t="s">
        <v>585</v>
      </c>
    </row>
    <row r="565" s="13" customFormat="1">
      <c r="A565" s="13"/>
      <c r="B565" s="229"/>
      <c r="C565" s="230"/>
      <c r="D565" s="231" t="s">
        <v>150</v>
      </c>
      <c r="E565" s="232" t="s">
        <v>1</v>
      </c>
      <c r="F565" s="233" t="s">
        <v>562</v>
      </c>
      <c r="G565" s="230"/>
      <c r="H565" s="232" t="s">
        <v>1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9" t="s">
        <v>150</v>
      </c>
      <c r="AU565" s="239" t="s">
        <v>148</v>
      </c>
      <c r="AV565" s="13" t="s">
        <v>81</v>
      </c>
      <c r="AW565" s="13" t="s">
        <v>30</v>
      </c>
      <c r="AX565" s="13" t="s">
        <v>73</v>
      </c>
      <c r="AY565" s="239" t="s">
        <v>139</v>
      </c>
    </row>
    <row r="566" s="14" customFormat="1">
      <c r="A566" s="14"/>
      <c r="B566" s="240"/>
      <c r="C566" s="241"/>
      <c r="D566" s="231" t="s">
        <v>150</v>
      </c>
      <c r="E566" s="242" t="s">
        <v>1</v>
      </c>
      <c r="F566" s="243" t="s">
        <v>81</v>
      </c>
      <c r="G566" s="241"/>
      <c r="H566" s="244">
        <v>1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150</v>
      </c>
      <c r="AU566" s="250" t="s">
        <v>148</v>
      </c>
      <c r="AV566" s="14" t="s">
        <v>148</v>
      </c>
      <c r="AW566" s="14" t="s">
        <v>30</v>
      </c>
      <c r="AX566" s="14" t="s">
        <v>73</v>
      </c>
      <c r="AY566" s="250" t="s">
        <v>139</v>
      </c>
    </row>
    <row r="567" s="15" customFormat="1">
      <c r="A567" s="15"/>
      <c r="B567" s="251"/>
      <c r="C567" s="252"/>
      <c r="D567" s="231" t="s">
        <v>150</v>
      </c>
      <c r="E567" s="253" t="s">
        <v>1</v>
      </c>
      <c r="F567" s="254" t="s">
        <v>164</v>
      </c>
      <c r="G567" s="252"/>
      <c r="H567" s="255">
        <v>1</v>
      </c>
      <c r="I567" s="256"/>
      <c r="J567" s="252"/>
      <c r="K567" s="252"/>
      <c r="L567" s="257"/>
      <c r="M567" s="258"/>
      <c r="N567" s="259"/>
      <c r="O567" s="259"/>
      <c r="P567" s="259"/>
      <c r="Q567" s="259"/>
      <c r="R567" s="259"/>
      <c r="S567" s="259"/>
      <c r="T567" s="260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61" t="s">
        <v>150</v>
      </c>
      <c r="AU567" s="261" t="s">
        <v>148</v>
      </c>
      <c r="AV567" s="15" t="s">
        <v>147</v>
      </c>
      <c r="AW567" s="15" t="s">
        <v>30</v>
      </c>
      <c r="AX567" s="15" t="s">
        <v>81</v>
      </c>
      <c r="AY567" s="261" t="s">
        <v>139</v>
      </c>
    </row>
    <row r="568" s="2" customFormat="1" ht="16.5" customHeight="1">
      <c r="A568" s="38"/>
      <c r="B568" s="39"/>
      <c r="C568" s="215" t="s">
        <v>586</v>
      </c>
      <c r="D568" s="215" t="s">
        <v>143</v>
      </c>
      <c r="E568" s="216" t="s">
        <v>587</v>
      </c>
      <c r="F568" s="217" t="s">
        <v>588</v>
      </c>
      <c r="G568" s="218" t="s">
        <v>146</v>
      </c>
      <c r="H568" s="219">
        <v>3</v>
      </c>
      <c r="I568" s="220"/>
      <c r="J568" s="221">
        <f>ROUND(I568*H568,2)</f>
        <v>0</v>
      </c>
      <c r="K568" s="222"/>
      <c r="L568" s="44"/>
      <c r="M568" s="223" t="s">
        <v>1</v>
      </c>
      <c r="N568" s="224" t="s">
        <v>39</v>
      </c>
      <c r="O568" s="91"/>
      <c r="P568" s="225">
        <f>O568*H568</f>
        <v>0</v>
      </c>
      <c r="Q568" s="225">
        <v>0</v>
      </c>
      <c r="R568" s="225">
        <f>Q568*H568</f>
        <v>0</v>
      </c>
      <c r="S568" s="225">
        <v>0</v>
      </c>
      <c r="T568" s="226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278</v>
      </c>
      <c r="AT568" s="227" t="s">
        <v>143</v>
      </c>
      <c r="AU568" s="227" t="s">
        <v>148</v>
      </c>
      <c r="AY568" s="17" t="s">
        <v>139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148</v>
      </c>
      <c r="BK568" s="228">
        <f>ROUND(I568*H568,2)</f>
        <v>0</v>
      </c>
      <c r="BL568" s="17" t="s">
        <v>278</v>
      </c>
      <c r="BM568" s="227" t="s">
        <v>589</v>
      </c>
    </row>
    <row r="569" s="13" customFormat="1">
      <c r="A569" s="13"/>
      <c r="B569" s="229"/>
      <c r="C569" s="230"/>
      <c r="D569" s="231" t="s">
        <v>150</v>
      </c>
      <c r="E569" s="232" t="s">
        <v>1</v>
      </c>
      <c r="F569" s="233" t="s">
        <v>590</v>
      </c>
      <c r="G569" s="230"/>
      <c r="H569" s="232" t="s">
        <v>1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9" t="s">
        <v>150</v>
      </c>
      <c r="AU569" s="239" t="s">
        <v>148</v>
      </c>
      <c r="AV569" s="13" t="s">
        <v>81</v>
      </c>
      <c r="AW569" s="13" t="s">
        <v>30</v>
      </c>
      <c r="AX569" s="13" t="s">
        <v>73</v>
      </c>
      <c r="AY569" s="239" t="s">
        <v>139</v>
      </c>
    </row>
    <row r="570" s="14" customFormat="1">
      <c r="A570" s="14"/>
      <c r="B570" s="240"/>
      <c r="C570" s="241"/>
      <c r="D570" s="231" t="s">
        <v>150</v>
      </c>
      <c r="E570" s="242" t="s">
        <v>1</v>
      </c>
      <c r="F570" s="243" t="s">
        <v>591</v>
      </c>
      <c r="G570" s="241"/>
      <c r="H570" s="244">
        <v>3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0" t="s">
        <v>150</v>
      </c>
      <c r="AU570" s="250" t="s">
        <v>148</v>
      </c>
      <c r="AV570" s="14" t="s">
        <v>148</v>
      </c>
      <c r="AW570" s="14" t="s">
        <v>30</v>
      </c>
      <c r="AX570" s="14" t="s">
        <v>73</v>
      </c>
      <c r="AY570" s="250" t="s">
        <v>139</v>
      </c>
    </row>
    <row r="571" s="15" customFormat="1">
      <c r="A571" s="15"/>
      <c r="B571" s="251"/>
      <c r="C571" s="252"/>
      <c r="D571" s="231" t="s">
        <v>150</v>
      </c>
      <c r="E571" s="253" t="s">
        <v>1</v>
      </c>
      <c r="F571" s="254" t="s">
        <v>164</v>
      </c>
      <c r="G571" s="252"/>
      <c r="H571" s="255">
        <v>3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1" t="s">
        <v>150</v>
      </c>
      <c r="AU571" s="261" t="s">
        <v>148</v>
      </c>
      <c r="AV571" s="15" t="s">
        <v>147</v>
      </c>
      <c r="AW571" s="15" t="s">
        <v>30</v>
      </c>
      <c r="AX571" s="15" t="s">
        <v>81</v>
      </c>
      <c r="AY571" s="261" t="s">
        <v>139</v>
      </c>
    </row>
    <row r="572" s="2" customFormat="1" ht="16.5" customHeight="1">
      <c r="A572" s="38"/>
      <c r="B572" s="39"/>
      <c r="C572" s="215" t="s">
        <v>592</v>
      </c>
      <c r="D572" s="215" t="s">
        <v>143</v>
      </c>
      <c r="E572" s="216" t="s">
        <v>593</v>
      </c>
      <c r="F572" s="217" t="s">
        <v>594</v>
      </c>
      <c r="G572" s="218" t="s">
        <v>146</v>
      </c>
      <c r="H572" s="219">
        <v>2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39</v>
      </c>
      <c r="O572" s="91"/>
      <c r="P572" s="225">
        <f>O572*H572</f>
        <v>0</v>
      </c>
      <c r="Q572" s="225">
        <v>0</v>
      </c>
      <c r="R572" s="225">
        <f>Q572*H572</f>
        <v>0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278</v>
      </c>
      <c r="AT572" s="227" t="s">
        <v>143</v>
      </c>
      <c r="AU572" s="227" t="s">
        <v>148</v>
      </c>
      <c r="AY572" s="17" t="s">
        <v>139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148</v>
      </c>
      <c r="BK572" s="228">
        <f>ROUND(I572*H572,2)</f>
        <v>0</v>
      </c>
      <c r="BL572" s="17" t="s">
        <v>278</v>
      </c>
      <c r="BM572" s="227" t="s">
        <v>595</v>
      </c>
    </row>
    <row r="573" s="13" customFormat="1">
      <c r="A573" s="13"/>
      <c r="B573" s="229"/>
      <c r="C573" s="230"/>
      <c r="D573" s="231" t="s">
        <v>150</v>
      </c>
      <c r="E573" s="232" t="s">
        <v>1</v>
      </c>
      <c r="F573" s="233" t="s">
        <v>384</v>
      </c>
      <c r="G573" s="230"/>
      <c r="H573" s="232" t="s">
        <v>1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9" t="s">
        <v>150</v>
      </c>
      <c r="AU573" s="239" t="s">
        <v>148</v>
      </c>
      <c r="AV573" s="13" t="s">
        <v>81</v>
      </c>
      <c r="AW573" s="13" t="s">
        <v>30</v>
      </c>
      <c r="AX573" s="13" t="s">
        <v>73</v>
      </c>
      <c r="AY573" s="239" t="s">
        <v>139</v>
      </c>
    </row>
    <row r="574" s="14" customFormat="1">
      <c r="A574" s="14"/>
      <c r="B574" s="240"/>
      <c r="C574" s="241"/>
      <c r="D574" s="231" t="s">
        <v>150</v>
      </c>
      <c r="E574" s="242" t="s">
        <v>1</v>
      </c>
      <c r="F574" s="243" t="s">
        <v>81</v>
      </c>
      <c r="G574" s="241"/>
      <c r="H574" s="244">
        <v>1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0" t="s">
        <v>150</v>
      </c>
      <c r="AU574" s="250" t="s">
        <v>148</v>
      </c>
      <c r="AV574" s="14" t="s">
        <v>148</v>
      </c>
      <c r="AW574" s="14" t="s">
        <v>30</v>
      </c>
      <c r="AX574" s="14" t="s">
        <v>73</v>
      </c>
      <c r="AY574" s="250" t="s">
        <v>139</v>
      </c>
    </row>
    <row r="575" s="13" customFormat="1">
      <c r="A575" s="13"/>
      <c r="B575" s="229"/>
      <c r="C575" s="230"/>
      <c r="D575" s="231" t="s">
        <v>150</v>
      </c>
      <c r="E575" s="232" t="s">
        <v>1</v>
      </c>
      <c r="F575" s="233" t="s">
        <v>531</v>
      </c>
      <c r="G575" s="230"/>
      <c r="H575" s="232" t="s">
        <v>1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9" t="s">
        <v>150</v>
      </c>
      <c r="AU575" s="239" t="s">
        <v>148</v>
      </c>
      <c r="AV575" s="13" t="s">
        <v>81</v>
      </c>
      <c r="AW575" s="13" t="s">
        <v>30</v>
      </c>
      <c r="AX575" s="13" t="s">
        <v>73</v>
      </c>
      <c r="AY575" s="239" t="s">
        <v>139</v>
      </c>
    </row>
    <row r="576" s="14" customFormat="1">
      <c r="A576" s="14"/>
      <c r="B576" s="240"/>
      <c r="C576" s="241"/>
      <c r="D576" s="231" t="s">
        <v>150</v>
      </c>
      <c r="E576" s="242" t="s">
        <v>1</v>
      </c>
      <c r="F576" s="243" t="s">
        <v>81</v>
      </c>
      <c r="G576" s="241"/>
      <c r="H576" s="244">
        <v>1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0" t="s">
        <v>150</v>
      </c>
      <c r="AU576" s="250" t="s">
        <v>148</v>
      </c>
      <c r="AV576" s="14" t="s">
        <v>148</v>
      </c>
      <c r="AW576" s="14" t="s">
        <v>30</v>
      </c>
      <c r="AX576" s="14" t="s">
        <v>73</v>
      </c>
      <c r="AY576" s="250" t="s">
        <v>139</v>
      </c>
    </row>
    <row r="577" s="15" customFormat="1">
      <c r="A577" s="15"/>
      <c r="B577" s="251"/>
      <c r="C577" s="252"/>
      <c r="D577" s="231" t="s">
        <v>150</v>
      </c>
      <c r="E577" s="253" t="s">
        <v>1</v>
      </c>
      <c r="F577" s="254" t="s">
        <v>164</v>
      </c>
      <c r="G577" s="252"/>
      <c r="H577" s="255">
        <v>2</v>
      </c>
      <c r="I577" s="256"/>
      <c r="J577" s="252"/>
      <c r="K577" s="252"/>
      <c r="L577" s="257"/>
      <c r="M577" s="258"/>
      <c r="N577" s="259"/>
      <c r="O577" s="259"/>
      <c r="P577" s="259"/>
      <c r="Q577" s="259"/>
      <c r="R577" s="259"/>
      <c r="S577" s="259"/>
      <c r="T577" s="260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1" t="s">
        <v>150</v>
      </c>
      <c r="AU577" s="261" t="s">
        <v>148</v>
      </c>
      <c r="AV577" s="15" t="s">
        <v>147</v>
      </c>
      <c r="AW577" s="15" t="s">
        <v>30</v>
      </c>
      <c r="AX577" s="15" t="s">
        <v>81</v>
      </c>
      <c r="AY577" s="261" t="s">
        <v>139</v>
      </c>
    </row>
    <row r="578" s="2" customFormat="1" ht="21.75" customHeight="1">
      <c r="A578" s="38"/>
      <c r="B578" s="39"/>
      <c r="C578" s="215" t="s">
        <v>596</v>
      </c>
      <c r="D578" s="215" t="s">
        <v>143</v>
      </c>
      <c r="E578" s="216" t="s">
        <v>597</v>
      </c>
      <c r="F578" s="217" t="s">
        <v>598</v>
      </c>
      <c r="G578" s="218" t="s">
        <v>146</v>
      </c>
      <c r="H578" s="219">
        <v>1</v>
      </c>
      <c r="I578" s="220"/>
      <c r="J578" s="221">
        <f>ROUND(I578*H578,2)</f>
        <v>0</v>
      </c>
      <c r="K578" s="222"/>
      <c r="L578" s="44"/>
      <c r="M578" s="223" t="s">
        <v>1</v>
      </c>
      <c r="N578" s="224" t="s">
        <v>39</v>
      </c>
      <c r="O578" s="91"/>
      <c r="P578" s="225">
        <f>O578*H578</f>
        <v>0</v>
      </c>
      <c r="Q578" s="225">
        <v>0</v>
      </c>
      <c r="R578" s="225">
        <f>Q578*H578</f>
        <v>0</v>
      </c>
      <c r="S578" s="225">
        <v>0</v>
      </c>
      <c r="T578" s="226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7" t="s">
        <v>278</v>
      </c>
      <c r="AT578" s="227" t="s">
        <v>143</v>
      </c>
      <c r="AU578" s="227" t="s">
        <v>148</v>
      </c>
      <c r="AY578" s="17" t="s">
        <v>139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7" t="s">
        <v>148</v>
      </c>
      <c r="BK578" s="228">
        <f>ROUND(I578*H578,2)</f>
        <v>0</v>
      </c>
      <c r="BL578" s="17" t="s">
        <v>278</v>
      </c>
      <c r="BM578" s="227" t="s">
        <v>599</v>
      </c>
    </row>
    <row r="579" s="13" customFormat="1">
      <c r="A579" s="13"/>
      <c r="B579" s="229"/>
      <c r="C579" s="230"/>
      <c r="D579" s="231" t="s">
        <v>150</v>
      </c>
      <c r="E579" s="232" t="s">
        <v>1</v>
      </c>
      <c r="F579" s="233" t="s">
        <v>197</v>
      </c>
      <c r="G579" s="230"/>
      <c r="H579" s="232" t="s">
        <v>1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9" t="s">
        <v>150</v>
      </c>
      <c r="AU579" s="239" t="s">
        <v>148</v>
      </c>
      <c r="AV579" s="13" t="s">
        <v>81</v>
      </c>
      <c r="AW579" s="13" t="s">
        <v>30</v>
      </c>
      <c r="AX579" s="13" t="s">
        <v>73</v>
      </c>
      <c r="AY579" s="239" t="s">
        <v>139</v>
      </c>
    </row>
    <row r="580" s="14" customFormat="1">
      <c r="A580" s="14"/>
      <c r="B580" s="240"/>
      <c r="C580" s="241"/>
      <c r="D580" s="231" t="s">
        <v>150</v>
      </c>
      <c r="E580" s="242" t="s">
        <v>1</v>
      </c>
      <c r="F580" s="243" t="s">
        <v>81</v>
      </c>
      <c r="G580" s="241"/>
      <c r="H580" s="244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150</v>
      </c>
      <c r="AU580" s="250" t="s">
        <v>148</v>
      </c>
      <c r="AV580" s="14" t="s">
        <v>148</v>
      </c>
      <c r="AW580" s="14" t="s">
        <v>30</v>
      </c>
      <c r="AX580" s="14" t="s">
        <v>81</v>
      </c>
      <c r="AY580" s="250" t="s">
        <v>139</v>
      </c>
    </row>
    <row r="581" s="2" customFormat="1" ht="16.5" customHeight="1">
      <c r="A581" s="38"/>
      <c r="B581" s="39"/>
      <c r="C581" s="215" t="s">
        <v>600</v>
      </c>
      <c r="D581" s="215" t="s">
        <v>143</v>
      </c>
      <c r="E581" s="216" t="s">
        <v>601</v>
      </c>
      <c r="F581" s="217" t="s">
        <v>602</v>
      </c>
      <c r="G581" s="218" t="s">
        <v>146</v>
      </c>
      <c r="H581" s="219">
        <v>1</v>
      </c>
      <c r="I581" s="220"/>
      <c r="J581" s="221">
        <f>ROUND(I581*H581,2)</f>
        <v>0</v>
      </c>
      <c r="K581" s="222"/>
      <c r="L581" s="44"/>
      <c r="M581" s="223" t="s">
        <v>1</v>
      </c>
      <c r="N581" s="224" t="s">
        <v>39</v>
      </c>
      <c r="O581" s="91"/>
      <c r="P581" s="225">
        <f>O581*H581</f>
        <v>0</v>
      </c>
      <c r="Q581" s="225">
        <v>0</v>
      </c>
      <c r="R581" s="225">
        <f>Q581*H581</f>
        <v>0</v>
      </c>
      <c r="S581" s="225">
        <v>0.01218</v>
      </c>
      <c r="T581" s="226">
        <f>S581*H581</f>
        <v>0.01218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278</v>
      </c>
      <c r="AT581" s="227" t="s">
        <v>143</v>
      </c>
      <c r="AU581" s="227" t="s">
        <v>148</v>
      </c>
      <c r="AY581" s="17" t="s">
        <v>139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148</v>
      </c>
      <c r="BK581" s="228">
        <f>ROUND(I581*H581,2)</f>
        <v>0</v>
      </c>
      <c r="BL581" s="17" t="s">
        <v>278</v>
      </c>
      <c r="BM581" s="227" t="s">
        <v>603</v>
      </c>
    </row>
    <row r="582" s="2" customFormat="1" ht="24.15" customHeight="1">
      <c r="A582" s="38"/>
      <c r="B582" s="39"/>
      <c r="C582" s="215" t="s">
        <v>604</v>
      </c>
      <c r="D582" s="215" t="s">
        <v>143</v>
      </c>
      <c r="E582" s="216" t="s">
        <v>605</v>
      </c>
      <c r="F582" s="217" t="s">
        <v>606</v>
      </c>
      <c r="G582" s="218" t="s">
        <v>146</v>
      </c>
      <c r="H582" s="219">
        <v>1</v>
      </c>
      <c r="I582" s="220"/>
      <c r="J582" s="221">
        <f>ROUND(I582*H582,2)</f>
        <v>0</v>
      </c>
      <c r="K582" s="222"/>
      <c r="L582" s="44"/>
      <c r="M582" s="223" t="s">
        <v>1</v>
      </c>
      <c r="N582" s="224" t="s">
        <v>39</v>
      </c>
      <c r="O582" s="91"/>
      <c r="P582" s="225">
        <f>O582*H582</f>
        <v>0</v>
      </c>
      <c r="Q582" s="225">
        <v>0.00014999999999999999</v>
      </c>
      <c r="R582" s="225">
        <f>Q582*H582</f>
        <v>0.00014999999999999999</v>
      </c>
      <c r="S582" s="225">
        <v>0</v>
      </c>
      <c r="T582" s="226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7" t="s">
        <v>278</v>
      </c>
      <c r="AT582" s="227" t="s">
        <v>143</v>
      </c>
      <c r="AU582" s="227" t="s">
        <v>148</v>
      </c>
      <c r="AY582" s="17" t="s">
        <v>139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17" t="s">
        <v>148</v>
      </c>
      <c r="BK582" s="228">
        <f>ROUND(I582*H582,2)</f>
        <v>0</v>
      </c>
      <c r="BL582" s="17" t="s">
        <v>278</v>
      </c>
      <c r="BM582" s="227" t="s">
        <v>607</v>
      </c>
    </row>
    <row r="583" s="13" customFormat="1">
      <c r="A583" s="13"/>
      <c r="B583" s="229"/>
      <c r="C583" s="230"/>
      <c r="D583" s="231" t="s">
        <v>150</v>
      </c>
      <c r="E583" s="232" t="s">
        <v>1</v>
      </c>
      <c r="F583" s="233" t="s">
        <v>384</v>
      </c>
      <c r="G583" s="230"/>
      <c r="H583" s="232" t="s">
        <v>1</v>
      </c>
      <c r="I583" s="234"/>
      <c r="J583" s="230"/>
      <c r="K583" s="230"/>
      <c r="L583" s="235"/>
      <c r="M583" s="236"/>
      <c r="N583" s="237"/>
      <c r="O583" s="237"/>
      <c r="P583" s="237"/>
      <c r="Q583" s="237"/>
      <c r="R583" s="237"/>
      <c r="S583" s="237"/>
      <c r="T583" s="23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9" t="s">
        <v>150</v>
      </c>
      <c r="AU583" s="239" t="s">
        <v>148</v>
      </c>
      <c r="AV583" s="13" t="s">
        <v>81</v>
      </c>
      <c r="AW583" s="13" t="s">
        <v>30</v>
      </c>
      <c r="AX583" s="13" t="s">
        <v>73</v>
      </c>
      <c r="AY583" s="239" t="s">
        <v>139</v>
      </c>
    </row>
    <row r="584" s="14" customFormat="1">
      <c r="A584" s="14"/>
      <c r="B584" s="240"/>
      <c r="C584" s="241"/>
      <c r="D584" s="231" t="s">
        <v>150</v>
      </c>
      <c r="E584" s="242" t="s">
        <v>1</v>
      </c>
      <c r="F584" s="243" t="s">
        <v>81</v>
      </c>
      <c r="G584" s="241"/>
      <c r="H584" s="244">
        <v>1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150</v>
      </c>
      <c r="AU584" s="250" t="s">
        <v>148</v>
      </c>
      <c r="AV584" s="14" t="s">
        <v>148</v>
      </c>
      <c r="AW584" s="14" t="s">
        <v>30</v>
      </c>
      <c r="AX584" s="14" t="s">
        <v>81</v>
      </c>
      <c r="AY584" s="250" t="s">
        <v>139</v>
      </c>
    </row>
    <row r="585" s="2" customFormat="1" ht="49.05" customHeight="1">
      <c r="A585" s="38"/>
      <c r="B585" s="39"/>
      <c r="C585" s="262" t="s">
        <v>608</v>
      </c>
      <c r="D585" s="262" t="s">
        <v>479</v>
      </c>
      <c r="E585" s="263" t="s">
        <v>609</v>
      </c>
      <c r="F585" s="264" t="s">
        <v>610</v>
      </c>
      <c r="G585" s="265" t="s">
        <v>146</v>
      </c>
      <c r="H585" s="266">
        <v>1</v>
      </c>
      <c r="I585" s="267"/>
      <c r="J585" s="268">
        <f>ROUND(I585*H585,2)</f>
        <v>0</v>
      </c>
      <c r="K585" s="269"/>
      <c r="L585" s="270"/>
      <c r="M585" s="271" t="s">
        <v>1</v>
      </c>
      <c r="N585" s="272" t="s">
        <v>39</v>
      </c>
      <c r="O585" s="91"/>
      <c r="P585" s="225">
        <f>O585*H585</f>
        <v>0</v>
      </c>
      <c r="Q585" s="225">
        <v>0.0028700000000000002</v>
      </c>
      <c r="R585" s="225">
        <f>Q585*H585</f>
        <v>0.0028700000000000002</v>
      </c>
      <c r="S585" s="225">
        <v>0</v>
      </c>
      <c r="T585" s="22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7" t="s">
        <v>373</v>
      </c>
      <c r="AT585" s="227" t="s">
        <v>479</v>
      </c>
      <c r="AU585" s="227" t="s">
        <v>148</v>
      </c>
      <c r="AY585" s="17" t="s">
        <v>139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148</v>
      </c>
      <c r="BK585" s="228">
        <f>ROUND(I585*H585,2)</f>
        <v>0</v>
      </c>
      <c r="BL585" s="17" t="s">
        <v>278</v>
      </c>
      <c r="BM585" s="227" t="s">
        <v>611</v>
      </c>
    </row>
    <row r="586" s="14" customFormat="1">
      <c r="A586" s="14"/>
      <c r="B586" s="240"/>
      <c r="C586" s="241"/>
      <c r="D586" s="231" t="s">
        <v>150</v>
      </c>
      <c r="E586" s="242" t="s">
        <v>1</v>
      </c>
      <c r="F586" s="243" t="s">
        <v>81</v>
      </c>
      <c r="G586" s="241"/>
      <c r="H586" s="244">
        <v>1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150</v>
      </c>
      <c r="AU586" s="250" t="s">
        <v>148</v>
      </c>
      <c r="AV586" s="14" t="s">
        <v>148</v>
      </c>
      <c r="AW586" s="14" t="s">
        <v>30</v>
      </c>
      <c r="AX586" s="14" t="s">
        <v>81</v>
      </c>
      <c r="AY586" s="250" t="s">
        <v>139</v>
      </c>
    </row>
    <row r="587" s="2" customFormat="1" ht="21.75" customHeight="1">
      <c r="A587" s="38"/>
      <c r="B587" s="39"/>
      <c r="C587" s="262" t="s">
        <v>612</v>
      </c>
      <c r="D587" s="262" t="s">
        <v>479</v>
      </c>
      <c r="E587" s="263" t="s">
        <v>613</v>
      </c>
      <c r="F587" s="264" t="s">
        <v>614</v>
      </c>
      <c r="G587" s="265" t="s">
        <v>146</v>
      </c>
      <c r="H587" s="266">
        <v>2</v>
      </c>
      <c r="I587" s="267"/>
      <c r="J587" s="268">
        <f>ROUND(I587*H587,2)</f>
        <v>0</v>
      </c>
      <c r="K587" s="269"/>
      <c r="L587" s="270"/>
      <c r="M587" s="271" t="s">
        <v>1</v>
      </c>
      <c r="N587" s="272" t="s">
        <v>39</v>
      </c>
      <c r="O587" s="91"/>
      <c r="P587" s="225">
        <f>O587*H587</f>
        <v>0</v>
      </c>
      <c r="Q587" s="225">
        <v>0.0012600000000000001</v>
      </c>
      <c r="R587" s="225">
        <f>Q587*H587</f>
        <v>0.0025200000000000001</v>
      </c>
      <c r="S587" s="225">
        <v>0</v>
      </c>
      <c r="T587" s="226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208</v>
      </c>
      <c r="AT587" s="227" t="s">
        <v>479</v>
      </c>
      <c r="AU587" s="227" t="s">
        <v>148</v>
      </c>
      <c r="AY587" s="17" t="s">
        <v>139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148</v>
      </c>
      <c r="BK587" s="228">
        <f>ROUND(I587*H587,2)</f>
        <v>0</v>
      </c>
      <c r="BL587" s="17" t="s">
        <v>147</v>
      </c>
      <c r="BM587" s="227" t="s">
        <v>615</v>
      </c>
    </row>
    <row r="588" s="2" customFormat="1" ht="24.15" customHeight="1">
      <c r="A588" s="38"/>
      <c r="B588" s="39"/>
      <c r="C588" s="215" t="s">
        <v>616</v>
      </c>
      <c r="D588" s="215" t="s">
        <v>143</v>
      </c>
      <c r="E588" s="216" t="s">
        <v>617</v>
      </c>
      <c r="F588" s="217" t="s">
        <v>618</v>
      </c>
      <c r="G588" s="218" t="s">
        <v>146</v>
      </c>
      <c r="H588" s="219">
        <v>2</v>
      </c>
      <c r="I588" s="220"/>
      <c r="J588" s="221">
        <f>ROUND(I588*H588,2)</f>
        <v>0</v>
      </c>
      <c r="K588" s="222"/>
      <c r="L588" s="44"/>
      <c r="M588" s="223" t="s">
        <v>1</v>
      </c>
      <c r="N588" s="224" t="s">
        <v>39</v>
      </c>
      <c r="O588" s="91"/>
      <c r="P588" s="225">
        <f>O588*H588</f>
        <v>0</v>
      </c>
      <c r="Q588" s="225">
        <v>6.0000000000000002E-05</v>
      </c>
      <c r="R588" s="225">
        <f>Q588*H588</f>
        <v>0.00012</v>
      </c>
      <c r="S588" s="225">
        <v>0</v>
      </c>
      <c r="T588" s="22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7" t="s">
        <v>278</v>
      </c>
      <c r="AT588" s="227" t="s">
        <v>143</v>
      </c>
      <c r="AU588" s="227" t="s">
        <v>148</v>
      </c>
      <c r="AY588" s="17" t="s">
        <v>139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17" t="s">
        <v>148</v>
      </c>
      <c r="BK588" s="228">
        <f>ROUND(I588*H588,2)</f>
        <v>0</v>
      </c>
      <c r="BL588" s="17" t="s">
        <v>278</v>
      </c>
      <c r="BM588" s="227" t="s">
        <v>619</v>
      </c>
    </row>
    <row r="589" s="13" customFormat="1">
      <c r="A589" s="13"/>
      <c r="B589" s="229"/>
      <c r="C589" s="230"/>
      <c r="D589" s="231" t="s">
        <v>150</v>
      </c>
      <c r="E589" s="232" t="s">
        <v>1</v>
      </c>
      <c r="F589" s="233" t="s">
        <v>620</v>
      </c>
      <c r="G589" s="230"/>
      <c r="H589" s="232" t="s">
        <v>1</v>
      </c>
      <c r="I589" s="234"/>
      <c r="J589" s="230"/>
      <c r="K589" s="230"/>
      <c r="L589" s="235"/>
      <c r="M589" s="236"/>
      <c r="N589" s="237"/>
      <c r="O589" s="237"/>
      <c r="P589" s="237"/>
      <c r="Q589" s="237"/>
      <c r="R589" s="237"/>
      <c r="S589" s="237"/>
      <c r="T589" s="23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9" t="s">
        <v>150</v>
      </c>
      <c r="AU589" s="239" t="s">
        <v>148</v>
      </c>
      <c r="AV589" s="13" t="s">
        <v>81</v>
      </c>
      <c r="AW589" s="13" t="s">
        <v>30</v>
      </c>
      <c r="AX589" s="13" t="s">
        <v>73</v>
      </c>
      <c r="AY589" s="239" t="s">
        <v>139</v>
      </c>
    </row>
    <row r="590" s="14" customFormat="1">
      <c r="A590" s="14"/>
      <c r="B590" s="240"/>
      <c r="C590" s="241"/>
      <c r="D590" s="231" t="s">
        <v>150</v>
      </c>
      <c r="E590" s="242" t="s">
        <v>1</v>
      </c>
      <c r="F590" s="243" t="s">
        <v>549</v>
      </c>
      <c r="G590" s="241"/>
      <c r="H590" s="244">
        <v>2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0" t="s">
        <v>150</v>
      </c>
      <c r="AU590" s="250" t="s">
        <v>148</v>
      </c>
      <c r="AV590" s="14" t="s">
        <v>148</v>
      </c>
      <c r="AW590" s="14" t="s">
        <v>30</v>
      </c>
      <c r="AX590" s="14" t="s">
        <v>81</v>
      </c>
      <c r="AY590" s="250" t="s">
        <v>139</v>
      </c>
    </row>
    <row r="591" s="2" customFormat="1" ht="24.15" customHeight="1">
      <c r="A591" s="38"/>
      <c r="B591" s="39"/>
      <c r="C591" s="262" t="s">
        <v>621</v>
      </c>
      <c r="D591" s="262" t="s">
        <v>479</v>
      </c>
      <c r="E591" s="263" t="s">
        <v>622</v>
      </c>
      <c r="F591" s="264" t="s">
        <v>623</v>
      </c>
      <c r="G591" s="265" t="s">
        <v>146</v>
      </c>
      <c r="H591" s="266">
        <v>2</v>
      </c>
      <c r="I591" s="267"/>
      <c r="J591" s="268">
        <f>ROUND(I591*H591,2)</f>
        <v>0</v>
      </c>
      <c r="K591" s="269"/>
      <c r="L591" s="270"/>
      <c r="M591" s="271" t="s">
        <v>1</v>
      </c>
      <c r="N591" s="272" t="s">
        <v>39</v>
      </c>
      <c r="O591" s="91"/>
      <c r="P591" s="225">
        <f>O591*H591</f>
        <v>0</v>
      </c>
      <c r="Q591" s="225">
        <v>0.00027999999999999998</v>
      </c>
      <c r="R591" s="225">
        <f>Q591*H591</f>
        <v>0.00055999999999999995</v>
      </c>
      <c r="S591" s="225">
        <v>0</v>
      </c>
      <c r="T591" s="226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7" t="s">
        <v>373</v>
      </c>
      <c r="AT591" s="227" t="s">
        <v>479</v>
      </c>
      <c r="AU591" s="227" t="s">
        <v>148</v>
      </c>
      <c r="AY591" s="17" t="s">
        <v>139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17" t="s">
        <v>148</v>
      </c>
      <c r="BK591" s="228">
        <f>ROUND(I591*H591,2)</f>
        <v>0</v>
      </c>
      <c r="BL591" s="17" t="s">
        <v>278</v>
      </c>
      <c r="BM591" s="227" t="s">
        <v>624</v>
      </c>
    </row>
    <row r="592" s="13" customFormat="1">
      <c r="A592" s="13"/>
      <c r="B592" s="229"/>
      <c r="C592" s="230"/>
      <c r="D592" s="231" t="s">
        <v>150</v>
      </c>
      <c r="E592" s="232" t="s">
        <v>1</v>
      </c>
      <c r="F592" s="233" t="s">
        <v>620</v>
      </c>
      <c r="G592" s="230"/>
      <c r="H592" s="232" t="s">
        <v>1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9" t="s">
        <v>150</v>
      </c>
      <c r="AU592" s="239" t="s">
        <v>148</v>
      </c>
      <c r="AV592" s="13" t="s">
        <v>81</v>
      </c>
      <c r="AW592" s="13" t="s">
        <v>30</v>
      </c>
      <c r="AX592" s="13" t="s">
        <v>73</v>
      </c>
      <c r="AY592" s="239" t="s">
        <v>139</v>
      </c>
    </row>
    <row r="593" s="14" customFormat="1">
      <c r="A593" s="14"/>
      <c r="B593" s="240"/>
      <c r="C593" s="241"/>
      <c r="D593" s="231" t="s">
        <v>150</v>
      </c>
      <c r="E593" s="242" t="s">
        <v>1</v>
      </c>
      <c r="F593" s="243" t="s">
        <v>549</v>
      </c>
      <c r="G593" s="241"/>
      <c r="H593" s="244">
        <v>2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150</v>
      </c>
      <c r="AU593" s="250" t="s">
        <v>148</v>
      </c>
      <c r="AV593" s="14" t="s">
        <v>148</v>
      </c>
      <c r="AW593" s="14" t="s">
        <v>30</v>
      </c>
      <c r="AX593" s="14" t="s">
        <v>81</v>
      </c>
      <c r="AY593" s="250" t="s">
        <v>139</v>
      </c>
    </row>
    <row r="594" s="2" customFormat="1" ht="21.75" customHeight="1">
      <c r="A594" s="38"/>
      <c r="B594" s="39"/>
      <c r="C594" s="215" t="s">
        <v>625</v>
      </c>
      <c r="D594" s="215" t="s">
        <v>143</v>
      </c>
      <c r="E594" s="216" t="s">
        <v>626</v>
      </c>
      <c r="F594" s="217" t="s">
        <v>627</v>
      </c>
      <c r="G594" s="218" t="s">
        <v>177</v>
      </c>
      <c r="H594" s="219">
        <v>13.5</v>
      </c>
      <c r="I594" s="220"/>
      <c r="J594" s="221">
        <f>ROUND(I594*H594,2)</f>
        <v>0</v>
      </c>
      <c r="K594" s="222"/>
      <c r="L594" s="44"/>
      <c r="M594" s="223" t="s">
        <v>1</v>
      </c>
      <c r="N594" s="224" t="s">
        <v>39</v>
      </c>
      <c r="O594" s="91"/>
      <c r="P594" s="225">
        <f>O594*H594</f>
        <v>0</v>
      </c>
      <c r="Q594" s="225">
        <v>0</v>
      </c>
      <c r="R594" s="225">
        <f>Q594*H594</f>
        <v>0</v>
      </c>
      <c r="S594" s="225">
        <v>0</v>
      </c>
      <c r="T594" s="22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278</v>
      </c>
      <c r="AT594" s="227" t="s">
        <v>143</v>
      </c>
      <c r="AU594" s="227" t="s">
        <v>148</v>
      </c>
      <c r="AY594" s="17" t="s">
        <v>139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148</v>
      </c>
      <c r="BK594" s="228">
        <f>ROUND(I594*H594,2)</f>
        <v>0</v>
      </c>
      <c r="BL594" s="17" t="s">
        <v>278</v>
      </c>
      <c r="BM594" s="227" t="s">
        <v>628</v>
      </c>
    </row>
    <row r="595" s="14" customFormat="1">
      <c r="A595" s="14"/>
      <c r="B595" s="240"/>
      <c r="C595" s="241"/>
      <c r="D595" s="231" t="s">
        <v>150</v>
      </c>
      <c r="E595" s="242" t="s">
        <v>1</v>
      </c>
      <c r="F595" s="243" t="s">
        <v>629</v>
      </c>
      <c r="G595" s="241"/>
      <c r="H595" s="244">
        <v>13.5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150</v>
      </c>
      <c r="AU595" s="250" t="s">
        <v>148</v>
      </c>
      <c r="AV595" s="14" t="s">
        <v>148</v>
      </c>
      <c r="AW595" s="14" t="s">
        <v>30</v>
      </c>
      <c r="AX595" s="14" t="s">
        <v>81</v>
      </c>
      <c r="AY595" s="250" t="s">
        <v>139</v>
      </c>
    </row>
    <row r="596" s="2" customFormat="1" ht="24.15" customHeight="1">
      <c r="A596" s="38"/>
      <c r="B596" s="39"/>
      <c r="C596" s="215" t="s">
        <v>630</v>
      </c>
      <c r="D596" s="215" t="s">
        <v>143</v>
      </c>
      <c r="E596" s="216" t="s">
        <v>631</v>
      </c>
      <c r="F596" s="217" t="s">
        <v>632</v>
      </c>
      <c r="G596" s="218" t="s">
        <v>146</v>
      </c>
      <c r="H596" s="219">
        <v>2</v>
      </c>
      <c r="I596" s="220"/>
      <c r="J596" s="221">
        <f>ROUND(I596*H596,2)</f>
        <v>0</v>
      </c>
      <c r="K596" s="222"/>
      <c r="L596" s="44"/>
      <c r="M596" s="223" t="s">
        <v>1</v>
      </c>
      <c r="N596" s="224" t="s">
        <v>39</v>
      </c>
      <c r="O596" s="91"/>
      <c r="P596" s="225">
        <f>O596*H596</f>
        <v>0</v>
      </c>
      <c r="Q596" s="225">
        <v>0</v>
      </c>
      <c r="R596" s="225">
        <f>Q596*H596</f>
        <v>0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278</v>
      </c>
      <c r="AT596" s="227" t="s">
        <v>143</v>
      </c>
      <c r="AU596" s="227" t="s">
        <v>148</v>
      </c>
      <c r="AY596" s="17" t="s">
        <v>139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148</v>
      </c>
      <c r="BK596" s="228">
        <f>ROUND(I596*H596,2)</f>
        <v>0</v>
      </c>
      <c r="BL596" s="17" t="s">
        <v>278</v>
      </c>
      <c r="BM596" s="227" t="s">
        <v>633</v>
      </c>
    </row>
    <row r="597" s="14" customFormat="1">
      <c r="A597" s="14"/>
      <c r="B597" s="240"/>
      <c r="C597" s="241"/>
      <c r="D597" s="231" t="s">
        <v>150</v>
      </c>
      <c r="E597" s="242" t="s">
        <v>1</v>
      </c>
      <c r="F597" s="243" t="s">
        <v>148</v>
      </c>
      <c r="G597" s="241"/>
      <c r="H597" s="244">
        <v>2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150</v>
      </c>
      <c r="AU597" s="250" t="s">
        <v>148</v>
      </c>
      <c r="AV597" s="14" t="s">
        <v>148</v>
      </c>
      <c r="AW597" s="14" t="s">
        <v>30</v>
      </c>
      <c r="AX597" s="14" t="s">
        <v>81</v>
      </c>
      <c r="AY597" s="250" t="s">
        <v>139</v>
      </c>
    </row>
    <row r="598" s="2" customFormat="1" ht="24.15" customHeight="1">
      <c r="A598" s="38"/>
      <c r="B598" s="39"/>
      <c r="C598" s="215" t="s">
        <v>634</v>
      </c>
      <c r="D598" s="215" t="s">
        <v>143</v>
      </c>
      <c r="E598" s="216" t="s">
        <v>635</v>
      </c>
      <c r="F598" s="217" t="s">
        <v>636</v>
      </c>
      <c r="G598" s="218" t="s">
        <v>436</v>
      </c>
      <c r="H598" s="219">
        <v>0.017000000000000001</v>
      </c>
      <c r="I598" s="220"/>
      <c r="J598" s="221">
        <f>ROUND(I598*H598,2)</f>
        <v>0</v>
      </c>
      <c r="K598" s="222"/>
      <c r="L598" s="44"/>
      <c r="M598" s="223" t="s">
        <v>1</v>
      </c>
      <c r="N598" s="224" t="s">
        <v>39</v>
      </c>
      <c r="O598" s="91"/>
      <c r="P598" s="225">
        <f>O598*H598</f>
        <v>0</v>
      </c>
      <c r="Q598" s="225">
        <v>0</v>
      </c>
      <c r="R598" s="225">
        <f>Q598*H598</f>
        <v>0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278</v>
      </c>
      <c r="AT598" s="227" t="s">
        <v>143</v>
      </c>
      <c r="AU598" s="227" t="s">
        <v>148</v>
      </c>
      <c r="AY598" s="17" t="s">
        <v>139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148</v>
      </c>
      <c r="BK598" s="228">
        <f>ROUND(I598*H598,2)</f>
        <v>0</v>
      </c>
      <c r="BL598" s="17" t="s">
        <v>278</v>
      </c>
      <c r="BM598" s="227" t="s">
        <v>637</v>
      </c>
    </row>
    <row r="599" s="2" customFormat="1" ht="33" customHeight="1">
      <c r="A599" s="38"/>
      <c r="B599" s="39"/>
      <c r="C599" s="215" t="s">
        <v>638</v>
      </c>
      <c r="D599" s="215" t="s">
        <v>143</v>
      </c>
      <c r="E599" s="216" t="s">
        <v>639</v>
      </c>
      <c r="F599" s="217" t="s">
        <v>640</v>
      </c>
      <c r="G599" s="218" t="s">
        <v>436</v>
      </c>
      <c r="H599" s="219">
        <v>0.050999999999999997</v>
      </c>
      <c r="I599" s="220"/>
      <c r="J599" s="221">
        <f>ROUND(I599*H599,2)</f>
        <v>0</v>
      </c>
      <c r="K599" s="222"/>
      <c r="L599" s="44"/>
      <c r="M599" s="223" t="s">
        <v>1</v>
      </c>
      <c r="N599" s="224" t="s">
        <v>39</v>
      </c>
      <c r="O599" s="91"/>
      <c r="P599" s="225">
        <f>O599*H599</f>
        <v>0</v>
      </c>
      <c r="Q599" s="225">
        <v>0</v>
      </c>
      <c r="R599" s="225">
        <f>Q599*H599</f>
        <v>0</v>
      </c>
      <c r="S599" s="225">
        <v>0</v>
      </c>
      <c r="T599" s="226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278</v>
      </c>
      <c r="AT599" s="227" t="s">
        <v>143</v>
      </c>
      <c r="AU599" s="227" t="s">
        <v>148</v>
      </c>
      <c r="AY599" s="17" t="s">
        <v>139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148</v>
      </c>
      <c r="BK599" s="228">
        <f>ROUND(I599*H599,2)</f>
        <v>0</v>
      </c>
      <c r="BL599" s="17" t="s">
        <v>278</v>
      </c>
      <c r="BM599" s="227" t="s">
        <v>641</v>
      </c>
    </row>
    <row r="600" s="14" customFormat="1">
      <c r="A600" s="14"/>
      <c r="B600" s="240"/>
      <c r="C600" s="241"/>
      <c r="D600" s="231" t="s">
        <v>150</v>
      </c>
      <c r="E600" s="241"/>
      <c r="F600" s="243" t="s">
        <v>642</v>
      </c>
      <c r="G600" s="241"/>
      <c r="H600" s="244">
        <v>0.050999999999999997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150</v>
      </c>
      <c r="AU600" s="250" t="s">
        <v>148</v>
      </c>
      <c r="AV600" s="14" t="s">
        <v>148</v>
      </c>
      <c r="AW600" s="14" t="s">
        <v>4</v>
      </c>
      <c r="AX600" s="14" t="s">
        <v>81</v>
      </c>
      <c r="AY600" s="250" t="s">
        <v>139</v>
      </c>
    </row>
    <row r="601" s="12" customFormat="1" ht="22.8" customHeight="1">
      <c r="A601" s="12"/>
      <c r="B601" s="199"/>
      <c r="C601" s="200"/>
      <c r="D601" s="201" t="s">
        <v>72</v>
      </c>
      <c r="E601" s="213" t="s">
        <v>643</v>
      </c>
      <c r="F601" s="213" t="s">
        <v>644</v>
      </c>
      <c r="G601" s="200"/>
      <c r="H601" s="200"/>
      <c r="I601" s="203"/>
      <c r="J601" s="214">
        <f>BK601</f>
        <v>0</v>
      </c>
      <c r="K601" s="200"/>
      <c r="L601" s="205"/>
      <c r="M601" s="206"/>
      <c r="N601" s="207"/>
      <c r="O601" s="207"/>
      <c r="P601" s="208">
        <f>SUM(P602:P696)</f>
        <v>0</v>
      </c>
      <c r="Q601" s="207"/>
      <c r="R601" s="208">
        <f>SUM(R602:R696)</f>
        <v>0.055409999999999994</v>
      </c>
      <c r="S601" s="207"/>
      <c r="T601" s="209">
        <f>SUM(T602:T696)</f>
        <v>0.081409999999999996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10" t="s">
        <v>148</v>
      </c>
      <c r="AT601" s="211" t="s">
        <v>72</v>
      </c>
      <c r="AU601" s="211" t="s">
        <v>81</v>
      </c>
      <c r="AY601" s="210" t="s">
        <v>139</v>
      </c>
      <c r="BK601" s="212">
        <f>SUM(BK602:BK696)</f>
        <v>0</v>
      </c>
    </row>
    <row r="602" s="2" customFormat="1" ht="21.75" customHeight="1">
      <c r="A602" s="38"/>
      <c r="B602" s="39"/>
      <c r="C602" s="215" t="s">
        <v>645</v>
      </c>
      <c r="D602" s="215" t="s">
        <v>143</v>
      </c>
      <c r="E602" s="216" t="s">
        <v>646</v>
      </c>
      <c r="F602" s="217" t="s">
        <v>647</v>
      </c>
      <c r="G602" s="218" t="s">
        <v>177</v>
      </c>
      <c r="H602" s="219">
        <v>11.5</v>
      </c>
      <c r="I602" s="220"/>
      <c r="J602" s="221">
        <f>ROUND(I602*H602,2)</f>
        <v>0</v>
      </c>
      <c r="K602" s="222"/>
      <c r="L602" s="44"/>
      <c r="M602" s="223" t="s">
        <v>1</v>
      </c>
      <c r="N602" s="224" t="s">
        <v>39</v>
      </c>
      <c r="O602" s="91"/>
      <c r="P602" s="225">
        <f>O602*H602</f>
        <v>0</v>
      </c>
      <c r="Q602" s="225">
        <v>3.0000000000000001E-05</v>
      </c>
      <c r="R602" s="225">
        <f>Q602*H602</f>
        <v>0.00034499999999999998</v>
      </c>
      <c r="S602" s="225">
        <v>0.0032200000000000002</v>
      </c>
      <c r="T602" s="226">
        <f>S602*H602</f>
        <v>0.03703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278</v>
      </c>
      <c r="AT602" s="227" t="s">
        <v>143</v>
      </c>
      <c r="AU602" s="227" t="s">
        <v>148</v>
      </c>
      <c r="AY602" s="17" t="s">
        <v>139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148</v>
      </c>
      <c r="BK602" s="228">
        <f>ROUND(I602*H602,2)</f>
        <v>0</v>
      </c>
      <c r="BL602" s="17" t="s">
        <v>278</v>
      </c>
      <c r="BM602" s="227" t="s">
        <v>648</v>
      </c>
    </row>
    <row r="603" s="13" customFormat="1">
      <c r="A603" s="13"/>
      <c r="B603" s="229"/>
      <c r="C603" s="230"/>
      <c r="D603" s="231" t="s">
        <v>150</v>
      </c>
      <c r="E603" s="232" t="s">
        <v>1</v>
      </c>
      <c r="F603" s="233" t="s">
        <v>649</v>
      </c>
      <c r="G603" s="230"/>
      <c r="H603" s="232" t="s">
        <v>1</v>
      </c>
      <c r="I603" s="234"/>
      <c r="J603" s="230"/>
      <c r="K603" s="230"/>
      <c r="L603" s="235"/>
      <c r="M603" s="236"/>
      <c r="N603" s="237"/>
      <c r="O603" s="237"/>
      <c r="P603" s="237"/>
      <c r="Q603" s="237"/>
      <c r="R603" s="237"/>
      <c r="S603" s="237"/>
      <c r="T603" s="23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9" t="s">
        <v>150</v>
      </c>
      <c r="AU603" s="239" t="s">
        <v>148</v>
      </c>
      <c r="AV603" s="13" t="s">
        <v>81</v>
      </c>
      <c r="AW603" s="13" t="s">
        <v>30</v>
      </c>
      <c r="AX603" s="13" t="s">
        <v>73</v>
      </c>
      <c r="AY603" s="239" t="s">
        <v>139</v>
      </c>
    </row>
    <row r="604" s="14" customFormat="1">
      <c r="A604" s="14"/>
      <c r="B604" s="240"/>
      <c r="C604" s="241"/>
      <c r="D604" s="231" t="s">
        <v>150</v>
      </c>
      <c r="E604" s="242" t="s">
        <v>1</v>
      </c>
      <c r="F604" s="243" t="s">
        <v>148</v>
      </c>
      <c r="G604" s="241"/>
      <c r="H604" s="244">
        <v>2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150</v>
      </c>
      <c r="AU604" s="250" t="s">
        <v>148</v>
      </c>
      <c r="AV604" s="14" t="s">
        <v>148</v>
      </c>
      <c r="AW604" s="14" t="s">
        <v>30</v>
      </c>
      <c r="AX604" s="14" t="s">
        <v>73</v>
      </c>
      <c r="AY604" s="250" t="s">
        <v>139</v>
      </c>
    </row>
    <row r="605" s="13" customFormat="1">
      <c r="A605" s="13"/>
      <c r="B605" s="229"/>
      <c r="C605" s="230"/>
      <c r="D605" s="231" t="s">
        <v>150</v>
      </c>
      <c r="E605" s="232" t="s">
        <v>1</v>
      </c>
      <c r="F605" s="233" t="s">
        <v>650</v>
      </c>
      <c r="G605" s="230"/>
      <c r="H605" s="232" t="s">
        <v>1</v>
      </c>
      <c r="I605" s="234"/>
      <c r="J605" s="230"/>
      <c r="K605" s="230"/>
      <c r="L605" s="235"/>
      <c r="M605" s="236"/>
      <c r="N605" s="237"/>
      <c r="O605" s="237"/>
      <c r="P605" s="237"/>
      <c r="Q605" s="237"/>
      <c r="R605" s="237"/>
      <c r="S605" s="237"/>
      <c r="T605" s="238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9" t="s">
        <v>150</v>
      </c>
      <c r="AU605" s="239" t="s">
        <v>148</v>
      </c>
      <c r="AV605" s="13" t="s">
        <v>81</v>
      </c>
      <c r="AW605" s="13" t="s">
        <v>30</v>
      </c>
      <c r="AX605" s="13" t="s">
        <v>73</v>
      </c>
      <c r="AY605" s="239" t="s">
        <v>139</v>
      </c>
    </row>
    <row r="606" s="14" customFormat="1">
      <c r="A606" s="14"/>
      <c r="B606" s="240"/>
      <c r="C606" s="241"/>
      <c r="D606" s="231" t="s">
        <v>150</v>
      </c>
      <c r="E606" s="242" t="s">
        <v>1</v>
      </c>
      <c r="F606" s="243" t="s">
        <v>577</v>
      </c>
      <c r="G606" s="241"/>
      <c r="H606" s="244">
        <v>1.5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0" t="s">
        <v>150</v>
      </c>
      <c r="AU606" s="250" t="s">
        <v>148</v>
      </c>
      <c r="AV606" s="14" t="s">
        <v>148</v>
      </c>
      <c r="AW606" s="14" t="s">
        <v>30</v>
      </c>
      <c r="AX606" s="14" t="s">
        <v>73</v>
      </c>
      <c r="AY606" s="250" t="s">
        <v>139</v>
      </c>
    </row>
    <row r="607" s="13" customFormat="1">
      <c r="A607" s="13"/>
      <c r="B607" s="229"/>
      <c r="C607" s="230"/>
      <c r="D607" s="231" t="s">
        <v>150</v>
      </c>
      <c r="E607" s="232" t="s">
        <v>1</v>
      </c>
      <c r="F607" s="233" t="s">
        <v>651</v>
      </c>
      <c r="G607" s="230"/>
      <c r="H607" s="232" t="s">
        <v>1</v>
      </c>
      <c r="I607" s="234"/>
      <c r="J607" s="230"/>
      <c r="K607" s="230"/>
      <c r="L607" s="235"/>
      <c r="M607" s="236"/>
      <c r="N607" s="237"/>
      <c r="O607" s="237"/>
      <c r="P607" s="237"/>
      <c r="Q607" s="237"/>
      <c r="R607" s="237"/>
      <c r="S607" s="237"/>
      <c r="T607" s="23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9" t="s">
        <v>150</v>
      </c>
      <c r="AU607" s="239" t="s">
        <v>148</v>
      </c>
      <c r="AV607" s="13" t="s">
        <v>81</v>
      </c>
      <c r="AW607" s="13" t="s">
        <v>30</v>
      </c>
      <c r="AX607" s="13" t="s">
        <v>73</v>
      </c>
      <c r="AY607" s="239" t="s">
        <v>139</v>
      </c>
    </row>
    <row r="608" s="14" customFormat="1">
      <c r="A608" s="14"/>
      <c r="B608" s="240"/>
      <c r="C608" s="241"/>
      <c r="D608" s="231" t="s">
        <v>150</v>
      </c>
      <c r="E608" s="242" t="s">
        <v>1</v>
      </c>
      <c r="F608" s="243" t="s">
        <v>148</v>
      </c>
      <c r="G608" s="241"/>
      <c r="H608" s="244">
        <v>2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0" t="s">
        <v>150</v>
      </c>
      <c r="AU608" s="250" t="s">
        <v>148</v>
      </c>
      <c r="AV608" s="14" t="s">
        <v>148</v>
      </c>
      <c r="AW608" s="14" t="s">
        <v>30</v>
      </c>
      <c r="AX608" s="14" t="s">
        <v>73</v>
      </c>
      <c r="AY608" s="250" t="s">
        <v>139</v>
      </c>
    </row>
    <row r="609" s="13" customFormat="1">
      <c r="A609" s="13"/>
      <c r="B609" s="229"/>
      <c r="C609" s="230"/>
      <c r="D609" s="231" t="s">
        <v>150</v>
      </c>
      <c r="E609" s="232" t="s">
        <v>1</v>
      </c>
      <c r="F609" s="233" t="s">
        <v>652</v>
      </c>
      <c r="G609" s="230"/>
      <c r="H609" s="232" t="s">
        <v>1</v>
      </c>
      <c r="I609" s="234"/>
      <c r="J609" s="230"/>
      <c r="K609" s="230"/>
      <c r="L609" s="235"/>
      <c r="M609" s="236"/>
      <c r="N609" s="237"/>
      <c r="O609" s="237"/>
      <c r="P609" s="237"/>
      <c r="Q609" s="237"/>
      <c r="R609" s="237"/>
      <c r="S609" s="237"/>
      <c r="T609" s="23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9" t="s">
        <v>150</v>
      </c>
      <c r="AU609" s="239" t="s">
        <v>148</v>
      </c>
      <c r="AV609" s="13" t="s">
        <v>81</v>
      </c>
      <c r="AW609" s="13" t="s">
        <v>30</v>
      </c>
      <c r="AX609" s="13" t="s">
        <v>73</v>
      </c>
      <c r="AY609" s="239" t="s">
        <v>139</v>
      </c>
    </row>
    <row r="610" s="14" customFormat="1">
      <c r="A610" s="14"/>
      <c r="B610" s="240"/>
      <c r="C610" s="241"/>
      <c r="D610" s="231" t="s">
        <v>150</v>
      </c>
      <c r="E610" s="242" t="s">
        <v>1</v>
      </c>
      <c r="F610" s="243" t="s">
        <v>152</v>
      </c>
      <c r="G610" s="241"/>
      <c r="H610" s="244">
        <v>6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0" t="s">
        <v>150</v>
      </c>
      <c r="AU610" s="250" t="s">
        <v>148</v>
      </c>
      <c r="AV610" s="14" t="s">
        <v>148</v>
      </c>
      <c r="AW610" s="14" t="s">
        <v>30</v>
      </c>
      <c r="AX610" s="14" t="s">
        <v>73</v>
      </c>
      <c r="AY610" s="250" t="s">
        <v>139</v>
      </c>
    </row>
    <row r="611" s="15" customFormat="1">
      <c r="A611" s="15"/>
      <c r="B611" s="251"/>
      <c r="C611" s="252"/>
      <c r="D611" s="231" t="s">
        <v>150</v>
      </c>
      <c r="E611" s="253" t="s">
        <v>1</v>
      </c>
      <c r="F611" s="254" t="s">
        <v>164</v>
      </c>
      <c r="G611" s="252"/>
      <c r="H611" s="255">
        <v>11.5</v>
      </c>
      <c r="I611" s="256"/>
      <c r="J611" s="252"/>
      <c r="K611" s="252"/>
      <c r="L611" s="257"/>
      <c r="M611" s="258"/>
      <c r="N611" s="259"/>
      <c r="O611" s="259"/>
      <c r="P611" s="259"/>
      <c r="Q611" s="259"/>
      <c r="R611" s="259"/>
      <c r="S611" s="259"/>
      <c r="T611" s="260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1" t="s">
        <v>150</v>
      </c>
      <c r="AU611" s="261" t="s">
        <v>148</v>
      </c>
      <c r="AV611" s="15" t="s">
        <v>147</v>
      </c>
      <c r="AW611" s="15" t="s">
        <v>30</v>
      </c>
      <c r="AX611" s="15" t="s">
        <v>81</v>
      </c>
      <c r="AY611" s="261" t="s">
        <v>139</v>
      </c>
    </row>
    <row r="612" s="2" customFormat="1" ht="16.5" customHeight="1">
      <c r="A612" s="38"/>
      <c r="B612" s="39"/>
      <c r="C612" s="215" t="s">
        <v>653</v>
      </c>
      <c r="D612" s="215" t="s">
        <v>143</v>
      </c>
      <c r="E612" s="216" t="s">
        <v>654</v>
      </c>
      <c r="F612" s="217" t="s">
        <v>655</v>
      </c>
      <c r="G612" s="218" t="s">
        <v>177</v>
      </c>
      <c r="H612" s="219">
        <v>19</v>
      </c>
      <c r="I612" s="220"/>
      <c r="J612" s="221">
        <f>ROUND(I612*H612,2)</f>
        <v>0</v>
      </c>
      <c r="K612" s="222"/>
      <c r="L612" s="44"/>
      <c r="M612" s="223" t="s">
        <v>1</v>
      </c>
      <c r="N612" s="224" t="s">
        <v>39</v>
      </c>
      <c r="O612" s="91"/>
      <c r="P612" s="225">
        <f>O612*H612</f>
        <v>0</v>
      </c>
      <c r="Q612" s="225">
        <v>0</v>
      </c>
      <c r="R612" s="225">
        <f>Q612*H612</f>
        <v>0</v>
      </c>
      <c r="S612" s="225">
        <v>0.00027999999999999998</v>
      </c>
      <c r="T612" s="226">
        <f>S612*H612</f>
        <v>0.0053199999999999992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7" t="s">
        <v>278</v>
      </c>
      <c r="AT612" s="227" t="s">
        <v>143</v>
      </c>
      <c r="AU612" s="227" t="s">
        <v>148</v>
      </c>
      <c r="AY612" s="17" t="s">
        <v>139</v>
      </c>
      <c r="BE612" s="228">
        <f>IF(N612="základní",J612,0)</f>
        <v>0</v>
      </c>
      <c r="BF612" s="228">
        <f>IF(N612="snížená",J612,0)</f>
        <v>0</v>
      </c>
      <c r="BG612" s="228">
        <f>IF(N612="zákl. přenesená",J612,0)</f>
        <v>0</v>
      </c>
      <c r="BH612" s="228">
        <f>IF(N612="sníž. přenesená",J612,0)</f>
        <v>0</v>
      </c>
      <c r="BI612" s="228">
        <f>IF(N612="nulová",J612,0)</f>
        <v>0</v>
      </c>
      <c r="BJ612" s="17" t="s">
        <v>148</v>
      </c>
      <c r="BK612" s="228">
        <f>ROUND(I612*H612,2)</f>
        <v>0</v>
      </c>
      <c r="BL612" s="17" t="s">
        <v>278</v>
      </c>
      <c r="BM612" s="227" t="s">
        <v>656</v>
      </c>
    </row>
    <row r="613" s="13" customFormat="1">
      <c r="A613" s="13"/>
      <c r="B613" s="229"/>
      <c r="C613" s="230"/>
      <c r="D613" s="231" t="s">
        <v>150</v>
      </c>
      <c r="E613" s="232" t="s">
        <v>1</v>
      </c>
      <c r="F613" s="233" t="s">
        <v>168</v>
      </c>
      <c r="G613" s="230"/>
      <c r="H613" s="232" t="s">
        <v>1</v>
      </c>
      <c r="I613" s="234"/>
      <c r="J613" s="230"/>
      <c r="K613" s="230"/>
      <c r="L613" s="235"/>
      <c r="M613" s="236"/>
      <c r="N613" s="237"/>
      <c r="O613" s="237"/>
      <c r="P613" s="237"/>
      <c r="Q613" s="237"/>
      <c r="R613" s="237"/>
      <c r="S613" s="237"/>
      <c r="T613" s="23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9" t="s">
        <v>150</v>
      </c>
      <c r="AU613" s="239" t="s">
        <v>148</v>
      </c>
      <c r="AV613" s="13" t="s">
        <v>81</v>
      </c>
      <c r="AW613" s="13" t="s">
        <v>30</v>
      </c>
      <c r="AX613" s="13" t="s">
        <v>73</v>
      </c>
      <c r="AY613" s="239" t="s">
        <v>139</v>
      </c>
    </row>
    <row r="614" s="14" customFormat="1">
      <c r="A614" s="14"/>
      <c r="B614" s="240"/>
      <c r="C614" s="241"/>
      <c r="D614" s="231" t="s">
        <v>150</v>
      </c>
      <c r="E614" s="242" t="s">
        <v>1</v>
      </c>
      <c r="F614" s="243" t="s">
        <v>8</v>
      </c>
      <c r="G614" s="241"/>
      <c r="H614" s="244">
        <v>12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0" t="s">
        <v>150</v>
      </c>
      <c r="AU614" s="250" t="s">
        <v>148</v>
      </c>
      <c r="AV614" s="14" t="s">
        <v>148</v>
      </c>
      <c r="AW614" s="14" t="s">
        <v>30</v>
      </c>
      <c r="AX614" s="14" t="s">
        <v>73</v>
      </c>
      <c r="AY614" s="250" t="s">
        <v>139</v>
      </c>
    </row>
    <row r="615" s="13" customFormat="1">
      <c r="A615" s="13"/>
      <c r="B615" s="229"/>
      <c r="C615" s="230"/>
      <c r="D615" s="231" t="s">
        <v>150</v>
      </c>
      <c r="E615" s="232" t="s">
        <v>1</v>
      </c>
      <c r="F615" s="233" t="s">
        <v>324</v>
      </c>
      <c r="G615" s="230"/>
      <c r="H615" s="232" t="s">
        <v>1</v>
      </c>
      <c r="I615" s="234"/>
      <c r="J615" s="230"/>
      <c r="K615" s="230"/>
      <c r="L615" s="235"/>
      <c r="M615" s="236"/>
      <c r="N615" s="237"/>
      <c r="O615" s="237"/>
      <c r="P615" s="237"/>
      <c r="Q615" s="237"/>
      <c r="R615" s="237"/>
      <c r="S615" s="237"/>
      <c r="T615" s="23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9" t="s">
        <v>150</v>
      </c>
      <c r="AU615" s="239" t="s">
        <v>148</v>
      </c>
      <c r="AV615" s="13" t="s">
        <v>81</v>
      </c>
      <c r="AW615" s="13" t="s">
        <v>30</v>
      </c>
      <c r="AX615" s="13" t="s">
        <v>73</v>
      </c>
      <c r="AY615" s="239" t="s">
        <v>139</v>
      </c>
    </row>
    <row r="616" s="14" customFormat="1">
      <c r="A616" s="14"/>
      <c r="B616" s="240"/>
      <c r="C616" s="241"/>
      <c r="D616" s="231" t="s">
        <v>150</v>
      </c>
      <c r="E616" s="242" t="s">
        <v>1</v>
      </c>
      <c r="F616" s="243" t="s">
        <v>152</v>
      </c>
      <c r="G616" s="241"/>
      <c r="H616" s="244">
        <v>6</v>
      </c>
      <c r="I616" s="245"/>
      <c r="J616" s="241"/>
      <c r="K616" s="241"/>
      <c r="L616" s="246"/>
      <c r="M616" s="247"/>
      <c r="N616" s="248"/>
      <c r="O616" s="248"/>
      <c r="P616" s="248"/>
      <c r="Q616" s="248"/>
      <c r="R616" s="248"/>
      <c r="S616" s="248"/>
      <c r="T616" s="249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0" t="s">
        <v>150</v>
      </c>
      <c r="AU616" s="250" t="s">
        <v>148</v>
      </c>
      <c r="AV616" s="14" t="s">
        <v>148</v>
      </c>
      <c r="AW616" s="14" t="s">
        <v>30</v>
      </c>
      <c r="AX616" s="14" t="s">
        <v>73</v>
      </c>
      <c r="AY616" s="250" t="s">
        <v>139</v>
      </c>
    </row>
    <row r="617" s="13" customFormat="1">
      <c r="A617" s="13"/>
      <c r="B617" s="229"/>
      <c r="C617" s="230"/>
      <c r="D617" s="231" t="s">
        <v>150</v>
      </c>
      <c r="E617" s="232" t="s">
        <v>1</v>
      </c>
      <c r="F617" s="233" t="s">
        <v>197</v>
      </c>
      <c r="G617" s="230"/>
      <c r="H617" s="232" t="s">
        <v>1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9" t="s">
        <v>150</v>
      </c>
      <c r="AU617" s="239" t="s">
        <v>148</v>
      </c>
      <c r="AV617" s="13" t="s">
        <v>81</v>
      </c>
      <c r="AW617" s="13" t="s">
        <v>30</v>
      </c>
      <c r="AX617" s="13" t="s">
        <v>73</v>
      </c>
      <c r="AY617" s="239" t="s">
        <v>139</v>
      </c>
    </row>
    <row r="618" s="14" customFormat="1">
      <c r="A618" s="14"/>
      <c r="B618" s="240"/>
      <c r="C618" s="241"/>
      <c r="D618" s="231" t="s">
        <v>150</v>
      </c>
      <c r="E618" s="242" t="s">
        <v>1</v>
      </c>
      <c r="F618" s="243" t="s">
        <v>81</v>
      </c>
      <c r="G618" s="241"/>
      <c r="H618" s="244">
        <v>1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0" t="s">
        <v>150</v>
      </c>
      <c r="AU618" s="250" t="s">
        <v>148</v>
      </c>
      <c r="AV618" s="14" t="s">
        <v>148</v>
      </c>
      <c r="AW618" s="14" t="s">
        <v>30</v>
      </c>
      <c r="AX618" s="14" t="s">
        <v>73</v>
      </c>
      <c r="AY618" s="250" t="s">
        <v>139</v>
      </c>
    </row>
    <row r="619" s="15" customFormat="1">
      <c r="A619" s="15"/>
      <c r="B619" s="251"/>
      <c r="C619" s="252"/>
      <c r="D619" s="231" t="s">
        <v>150</v>
      </c>
      <c r="E619" s="253" t="s">
        <v>1</v>
      </c>
      <c r="F619" s="254" t="s">
        <v>164</v>
      </c>
      <c r="G619" s="252"/>
      <c r="H619" s="255">
        <v>19</v>
      </c>
      <c r="I619" s="256"/>
      <c r="J619" s="252"/>
      <c r="K619" s="252"/>
      <c r="L619" s="257"/>
      <c r="M619" s="258"/>
      <c r="N619" s="259"/>
      <c r="O619" s="259"/>
      <c r="P619" s="259"/>
      <c r="Q619" s="259"/>
      <c r="R619" s="259"/>
      <c r="S619" s="259"/>
      <c r="T619" s="260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1" t="s">
        <v>150</v>
      </c>
      <c r="AU619" s="261" t="s">
        <v>148</v>
      </c>
      <c r="AV619" s="15" t="s">
        <v>147</v>
      </c>
      <c r="AW619" s="15" t="s">
        <v>30</v>
      </c>
      <c r="AX619" s="15" t="s">
        <v>81</v>
      </c>
      <c r="AY619" s="261" t="s">
        <v>139</v>
      </c>
    </row>
    <row r="620" s="2" customFormat="1" ht="21.75" customHeight="1">
      <c r="A620" s="38"/>
      <c r="B620" s="39"/>
      <c r="C620" s="215" t="s">
        <v>657</v>
      </c>
      <c r="D620" s="215" t="s">
        <v>143</v>
      </c>
      <c r="E620" s="216" t="s">
        <v>658</v>
      </c>
      <c r="F620" s="217" t="s">
        <v>659</v>
      </c>
      <c r="G620" s="218" t="s">
        <v>146</v>
      </c>
      <c r="H620" s="219">
        <v>7</v>
      </c>
      <c r="I620" s="220"/>
      <c r="J620" s="221">
        <f>ROUND(I620*H620,2)</f>
        <v>0</v>
      </c>
      <c r="K620" s="222"/>
      <c r="L620" s="44"/>
      <c r="M620" s="223" t="s">
        <v>1</v>
      </c>
      <c r="N620" s="224" t="s">
        <v>39</v>
      </c>
      <c r="O620" s="91"/>
      <c r="P620" s="225">
        <f>O620*H620</f>
        <v>0</v>
      </c>
      <c r="Q620" s="225">
        <v>0</v>
      </c>
      <c r="R620" s="225">
        <f>Q620*H620</f>
        <v>0</v>
      </c>
      <c r="S620" s="225">
        <v>0</v>
      </c>
      <c r="T620" s="226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278</v>
      </c>
      <c r="AT620" s="227" t="s">
        <v>143</v>
      </c>
      <c r="AU620" s="227" t="s">
        <v>148</v>
      </c>
      <c r="AY620" s="17" t="s">
        <v>139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148</v>
      </c>
      <c r="BK620" s="228">
        <f>ROUND(I620*H620,2)</f>
        <v>0</v>
      </c>
      <c r="BL620" s="17" t="s">
        <v>278</v>
      </c>
      <c r="BM620" s="227" t="s">
        <v>660</v>
      </c>
    </row>
    <row r="621" s="14" customFormat="1">
      <c r="A621" s="14"/>
      <c r="B621" s="240"/>
      <c r="C621" s="241"/>
      <c r="D621" s="231" t="s">
        <v>150</v>
      </c>
      <c r="E621" s="242" t="s">
        <v>1</v>
      </c>
      <c r="F621" s="243" t="s">
        <v>204</v>
      </c>
      <c r="G621" s="241"/>
      <c r="H621" s="244">
        <v>7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150</v>
      </c>
      <c r="AU621" s="250" t="s">
        <v>148</v>
      </c>
      <c r="AV621" s="14" t="s">
        <v>148</v>
      </c>
      <c r="AW621" s="14" t="s">
        <v>30</v>
      </c>
      <c r="AX621" s="14" t="s">
        <v>81</v>
      </c>
      <c r="AY621" s="250" t="s">
        <v>139</v>
      </c>
    </row>
    <row r="622" s="2" customFormat="1" ht="24.15" customHeight="1">
      <c r="A622" s="38"/>
      <c r="B622" s="39"/>
      <c r="C622" s="215" t="s">
        <v>661</v>
      </c>
      <c r="D622" s="215" t="s">
        <v>143</v>
      </c>
      <c r="E622" s="216" t="s">
        <v>662</v>
      </c>
      <c r="F622" s="217" t="s">
        <v>663</v>
      </c>
      <c r="G622" s="218" t="s">
        <v>177</v>
      </c>
      <c r="H622" s="219">
        <v>33.5</v>
      </c>
      <c r="I622" s="220"/>
      <c r="J622" s="221">
        <f>ROUND(I622*H622,2)</f>
        <v>0</v>
      </c>
      <c r="K622" s="222"/>
      <c r="L622" s="44"/>
      <c r="M622" s="223" t="s">
        <v>1</v>
      </c>
      <c r="N622" s="224" t="s">
        <v>39</v>
      </c>
      <c r="O622" s="91"/>
      <c r="P622" s="225">
        <f>O622*H622</f>
        <v>0</v>
      </c>
      <c r="Q622" s="225">
        <v>0.00116</v>
      </c>
      <c r="R622" s="225">
        <f>Q622*H622</f>
        <v>0.038859999999999999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278</v>
      </c>
      <c r="AT622" s="227" t="s">
        <v>143</v>
      </c>
      <c r="AU622" s="227" t="s">
        <v>148</v>
      </c>
      <c r="AY622" s="17" t="s">
        <v>139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148</v>
      </c>
      <c r="BK622" s="228">
        <f>ROUND(I622*H622,2)</f>
        <v>0</v>
      </c>
      <c r="BL622" s="17" t="s">
        <v>278</v>
      </c>
      <c r="BM622" s="227" t="s">
        <v>664</v>
      </c>
    </row>
    <row r="623" s="13" customFormat="1">
      <c r="A623" s="13"/>
      <c r="B623" s="229"/>
      <c r="C623" s="230"/>
      <c r="D623" s="231" t="s">
        <v>150</v>
      </c>
      <c r="E623" s="232" t="s">
        <v>1</v>
      </c>
      <c r="F623" s="233" t="s">
        <v>665</v>
      </c>
      <c r="G623" s="230"/>
      <c r="H623" s="232" t="s">
        <v>1</v>
      </c>
      <c r="I623" s="234"/>
      <c r="J623" s="230"/>
      <c r="K623" s="230"/>
      <c r="L623" s="235"/>
      <c r="M623" s="236"/>
      <c r="N623" s="237"/>
      <c r="O623" s="237"/>
      <c r="P623" s="237"/>
      <c r="Q623" s="237"/>
      <c r="R623" s="237"/>
      <c r="S623" s="237"/>
      <c r="T623" s="23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9" t="s">
        <v>150</v>
      </c>
      <c r="AU623" s="239" t="s">
        <v>148</v>
      </c>
      <c r="AV623" s="13" t="s">
        <v>81</v>
      </c>
      <c r="AW623" s="13" t="s">
        <v>30</v>
      </c>
      <c r="AX623" s="13" t="s">
        <v>73</v>
      </c>
      <c r="AY623" s="239" t="s">
        <v>139</v>
      </c>
    </row>
    <row r="624" s="14" customFormat="1">
      <c r="A624" s="14"/>
      <c r="B624" s="240"/>
      <c r="C624" s="241"/>
      <c r="D624" s="231" t="s">
        <v>150</v>
      </c>
      <c r="E624" s="242" t="s">
        <v>1</v>
      </c>
      <c r="F624" s="243" t="s">
        <v>294</v>
      </c>
      <c r="G624" s="241"/>
      <c r="H624" s="244">
        <v>18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150</v>
      </c>
      <c r="AU624" s="250" t="s">
        <v>148</v>
      </c>
      <c r="AV624" s="14" t="s">
        <v>148</v>
      </c>
      <c r="AW624" s="14" t="s">
        <v>30</v>
      </c>
      <c r="AX624" s="14" t="s">
        <v>73</v>
      </c>
      <c r="AY624" s="250" t="s">
        <v>139</v>
      </c>
    </row>
    <row r="625" s="13" customFormat="1">
      <c r="A625" s="13"/>
      <c r="B625" s="229"/>
      <c r="C625" s="230"/>
      <c r="D625" s="231" t="s">
        <v>150</v>
      </c>
      <c r="E625" s="232" t="s">
        <v>1</v>
      </c>
      <c r="F625" s="233" t="s">
        <v>666</v>
      </c>
      <c r="G625" s="230"/>
      <c r="H625" s="232" t="s">
        <v>1</v>
      </c>
      <c r="I625" s="234"/>
      <c r="J625" s="230"/>
      <c r="K625" s="230"/>
      <c r="L625" s="235"/>
      <c r="M625" s="236"/>
      <c r="N625" s="237"/>
      <c r="O625" s="237"/>
      <c r="P625" s="237"/>
      <c r="Q625" s="237"/>
      <c r="R625" s="237"/>
      <c r="S625" s="237"/>
      <c r="T625" s="23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9" t="s">
        <v>150</v>
      </c>
      <c r="AU625" s="239" t="s">
        <v>148</v>
      </c>
      <c r="AV625" s="13" t="s">
        <v>81</v>
      </c>
      <c r="AW625" s="13" t="s">
        <v>30</v>
      </c>
      <c r="AX625" s="13" t="s">
        <v>73</v>
      </c>
      <c r="AY625" s="239" t="s">
        <v>139</v>
      </c>
    </row>
    <row r="626" s="14" customFormat="1">
      <c r="A626" s="14"/>
      <c r="B626" s="240"/>
      <c r="C626" s="241"/>
      <c r="D626" s="231" t="s">
        <v>150</v>
      </c>
      <c r="E626" s="242" t="s">
        <v>1</v>
      </c>
      <c r="F626" s="243" t="s">
        <v>8</v>
      </c>
      <c r="G626" s="241"/>
      <c r="H626" s="244">
        <v>12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0" t="s">
        <v>150</v>
      </c>
      <c r="AU626" s="250" t="s">
        <v>148</v>
      </c>
      <c r="AV626" s="14" t="s">
        <v>148</v>
      </c>
      <c r="AW626" s="14" t="s">
        <v>30</v>
      </c>
      <c r="AX626" s="14" t="s">
        <v>73</v>
      </c>
      <c r="AY626" s="250" t="s">
        <v>139</v>
      </c>
    </row>
    <row r="627" s="13" customFormat="1">
      <c r="A627" s="13"/>
      <c r="B627" s="229"/>
      <c r="C627" s="230"/>
      <c r="D627" s="231" t="s">
        <v>150</v>
      </c>
      <c r="E627" s="232" t="s">
        <v>1</v>
      </c>
      <c r="F627" s="233" t="s">
        <v>667</v>
      </c>
      <c r="G627" s="230"/>
      <c r="H627" s="232" t="s">
        <v>1</v>
      </c>
      <c r="I627" s="234"/>
      <c r="J627" s="230"/>
      <c r="K627" s="230"/>
      <c r="L627" s="235"/>
      <c r="M627" s="236"/>
      <c r="N627" s="237"/>
      <c r="O627" s="237"/>
      <c r="P627" s="237"/>
      <c r="Q627" s="237"/>
      <c r="R627" s="237"/>
      <c r="S627" s="237"/>
      <c r="T627" s="23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9" t="s">
        <v>150</v>
      </c>
      <c r="AU627" s="239" t="s">
        <v>148</v>
      </c>
      <c r="AV627" s="13" t="s">
        <v>81</v>
      </c>
      <c r="AW627" s="13" t="s">
        <v>30</v>
      </c>
      <c r="AX627" s="13" t="s">
        <v>73</v>
      </c>
      <c r="AY627" s="239" t="s">
        <v>139</v>
      </c>
    </row>
    <row r="628" s="14" customFormat="1">
      <c r="A628" s="14"/>
      <c r="B628" s="240"/>
      <c r="C628" s="241"/>
      <c r="D628" s="231" t="s">
        <v>150</v>
      </c>
      <c r="E628" s="242" t="s">
        <v>1</v>
      </c>
      <c r="F628" s="243" t="s">
        <v>668</v>
      </c>
      <c r="G628" s="241"/>
      <c r="H628" s="244">
        <v>3.5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0" t="s">
        <v>150</v>
      </c>
      <c r="AU628" s="250" t="s">
        <v>148</v>
      </c>
      <c r="AV628" s="14" t="s">
        <v>148</v>
      </c>
      <c r="AW628" s="14" t="s">
        <v>30</v>
      </c>
      <c r="AX628" s="14" t="s">
        <v>73</v>
      </c>
      <c r="AY628" s="250" t="s">
        <v>139</v>
      </c>
    </row>
    <row r="629" s="15" customFormat="1">
      <c r="A629" s="15"/>
      <c r="B629" s="251"/>
      <c r="C629" s="252"/>
      <c r="D629" s="231" t="s">
        <v>150</v>
      </c>
      <c r="E629" s="253" t="s">
        <v>1</v>
      </c>
      <c r="F629" s="254" t="s">
        <v>164</v>
      </c>
      <c r="G629" s="252"/>
      <c r="H629" s="255">
        <v>33.5</v>
      </c>
      <c r="I629" s="256"/>
      <c r="J629" s="252"/>
      <c r="K629" s="252"/>
      <c r="L629" s="257"/>
      <c r="M629" s="258"/>
      <c r="N629" s="259"/>
      <c r="O629" s="259"/>
      <c r="P629" s="259"/>
      <c r="Q629" s="259"/>
      <c r="R629" s="259"/>
      <c r="S629" s="259"/>
      <c r="T629" s="260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1" t="s">
        <v>150</v>
      </c>
      <c r="AU629" s="261" t="s">
        <v>148</v>
      </c>
      <c r="AV629" s="15" t="s">
        <v>147</v>
      </c>
      <c r="AW629" s="15" t="s">
        <v>30</v>
      </c>
      <c r="AX629" s="15" t="s">
        <v>81</v>
      </c>
      <c r="AY629" s="261" t="s">
        <v>139</v>
      </c>
    </row>
    <row r="630" s="2" customFormat="1" ht="24.15" customHeight="1">
      <c r="A630" s="38"/>
      <c r="B630" s="39"/>
      <c r="C630" s="215" t="s">
        <v>669</v>
      </c>
      <c r="D630" s="215" t="s">
        <v>143</v>
      </c>
      <c r="E630" s="216" t="s">
        <v>670</v>
      </c>
      <c r="F630" s="217" t="s">
        <v>671</v>
      </c>
      <c r="G630" s="218" t="s">
        <v>672</v>
      </c>
      <c r="H630" s="219">
        <v>1</v>
      </c>
      <c r="I630" s="220"/>
      <c r="J630" s="221">
        <f>ROUND(I630*H630,2)</f>
        <v>0</v>
      </c>
      <c r="K630" s="222"/>
      <c r="L630" s="44"/>
      <c r="M630" s="223" t="s">
        <v>1</v>
      </c>
      <c r="N630" s="224" t="s">
        <v>39</v>
      </c>
      <c r="O630" s="91"/>
      <c r="P630" s="225">
        <f>O630*H630</f>
        <v>0</v>
      </c>
      <c r="Q630" s="225">
        <v>0</v>
      </c>
      <c r="R630" s="225">
        <f>Q630*H630</f>
        <v>0</v>
      </c>
      <c r="S630" s="225">
        <v>0</v>
      </c>
      <c r="T630" s="22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278</v>
      </c>
      <c r="AT630" s="227" t="s">
        <v>143</v>
      </c>
      <c r="AU630" s="227" t="s">
        <v>148</v>
      </c>
      <c r="AY630" s="17" t="s">
        <v>139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148</v>
      </c>
      <c r="BK630" s="228">
        <f>ROUND(I630*H630,2)</f>
        <v>0</v>
      </c>
      <c r="BL630" s="17" t="s">
        <v>278</v>
      </c>
      <c r="BM630" s="227" t="s">
        <v>673</v>
      </c>
    </row>
    <row r="631" s="14" customFormat="1">
      <c r="A631" s="14"/>
      <c r="B631" s="240"/>
      <c r="C631" s="241"/>
      <c r="D631" s="231" t="s">
        <v>150</v>
      </c>
      <c r="E631" s="242" t="s">
        <v>1</v>
      </c>
      <c r="F631" s="243" t="s">
        <v>81</v>
      </c>
      <c r="G631" s="241"/>
      <c r="H631" s="244">
        <v>1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150</v>
      </c>
      <c r="AU631" s="250" t="s">
        <v>148</v>
      </c>
      <c r="AV631" s="14" t="s">
        <v>148</v>
      </c>
      <c r="AW631" s="14" t="s">
        <v>30</v>
      </c>
      <c r="AX631" s="14" t="s">
        <v>81</v>
      </c>
      <c r="AY631" s="250" t="s">
        <v>139</v>
      </c>
    </row>
    <row r="632" s="2" customFormat="1" ht="24.15" customHeight="1">
      <c r="A632" s="38"/>
      <c r="B632" s="39"/>
      <c r="C632" s="215" t="s">
        <v>674</v>
      </c>
      <c r="D632" s="215" t="s">
        <v>143</v>
      </c>
      <c r="E632" s="216" t="s">
        <v>675</v>
      </c>
      <c r="F632" s="217" t="s">
        <v>676</v>
      </c>
      <c r="G632" s="218" t="s">
        <v>672</v>
      </c>
      <c r="H632" s="219">
        <v>1</v>
      </c>
      <c r="I632" s="220"/>
      <c r="J632" s="221">
        <f>ROUND(I632*H632,2)</f>
        <v>0</v>
      </c>
      <c r="K632" s="222"/>
      <c r="L632" s="44"/>
      <c r="M632" s="223" t="s">
        <v>1</v>
      </c>
      <c r="N632" s="224" t="s">
        <v>39</v>
      </c>
      <c r="O632" s="91"/>
      <c r="P632" s="225">
        <f>O632*H632</f>
        <v>0</v>
      </c>
      <c r="Q632" s="225">
        <v>0</v>
      </c>
      <c r="R632" s="225">
        <f>Q632*H632</f>
        <v>0</v>
      </c>
      <c r="S632" s="225">
        <v>0</v>
      </c>
      <c r="T632" s="22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278</v>
      </c>
      <c r="AT632" s="227" t="s">
        <v>143</v>
      </c>
      <c r="AU632" s="227" t="s">
        <v>148</v>
      </c>
      <c r="AY632" s="17" t="s">
        <v>139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148</v>
      </c>
      <c r="BK632" s="228">
        <f>ROUND(I632*H632,2)</f>
        <v>0</v>
      </c>
      <c r="BL632" s="17" t="s">
        <v>278</v>
      </c>
      <c r="BM632" s="227" t="s">
        <v>677</v>
      </c>
    </row>
    <row r="633" s="14" customFormat="1">
      <c r="A633" s="14"/>
      <c r="B633" s="240"/>
      <c r="C633" s="241"/>
      <c r="D633" s="231" t="s">
        <v>150</v>
      </c>
      <c r="E633" s="242" t="s">
        <v>1</v>
      </c>
      <c r="F633" s="243" t="s">
        <v>81</v>
      </c>
      <c r="G633" s="241"/>
      <c r="H633" s="244">
        <v>1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150</v>
      </c>
      <c r="AU633" s="250" t="s">
        <v>148</v>
      </c>
      <c r="AV633" s="14" t="s">
        <v>148</v>
      </c>
      <c r="AW633" s="14" t="s">
        <v>30</v>
      </c>
      <c r="AX633" s="14" t="s">
        <v>81</v>
      </c>
      <c r="AY633" s="250" t="s">
        <v>139</v>
      </c>
    </row>
    <row r="634" s="2" customFormat="1" ht="37.8" customHeight="1">
      <c r="A634" s="38"/>
      <c r="B634" s="39"/>
      <c r="C634" s="215" t="s">
        <v>678</v>
      </c>
      <c r="D634" s="215" t="s">
        <v>143</v>
      </c>
      <c r="E634" s="216" t="s">
        <v>679</v>
      </c>
      <c r="F634" s="217" t="s">
        <v>680</v>
      </c>
      <c r="G634" s="218" t="s">
        <v>177</v>
      </c>
      <c r="H634" s="219">
        <v>33.5</v>
      </c>
      <c r="I634" s="220"/>
      <c r="J634" s="221">
        <f>ROUND(I634*H634,2)</f>
        <v>0</v>
      </c>
      <c r="K634" s="222"/>
      <c r="L634" s="44"/>
      <c r="M634" s="223" t="s">
        <v>1</v>
      </c>
      <c r="N634" s="224" t="s">
        <v>39</v>
      </c>
      <c r="O634" s="91"/>
      <c r="P634" s="225">
        <f>O634*H634</f>
        <v>0</v>
      </c>
      <c r="Q634" s="225">
        <v>5.0000000000000002E-05</v>
      </c>
      <c r="R634" s="225">
        <f>Q634*H634</f>
        <v>0.0016750000000000001</v>
      </c>
      <c r="S634" s="225">
        <v>0</v>
      </c>
      <c r="T634" s="226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278</v>
      </c>
      <c r="AT634" s="227" t="s">
        <v>143</v>
      </c>
      <c r="AU634" s="227" t="s">
        <v>148</v>
      </c>
      <c r="AY634" s="17" t="s">
        <v>139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148</v>
      </c>
      <c r="BK634" s="228">
        <f>ROUND(I634*H634,2)</f>
        <v>0</v>
      </c>
      <c r="BL634" s="17" t="s">
        <v>278</v>
      </c>
      <c r="BM634" s="227" t="s">
        <v>681</v>
      </c>
    </row>
    <row r="635" s="14" customFormat="1">
      <c r="A635" s="14"/>
      <c r="B635" s="240"/>
      <c r="C635" s="241"/>
      <c r="D635" s="231" t="s">
        <v>150</v>
      </c>
      <c r="E635" s="242" t="s">
        <v>1</v>
      </c>
      <c r="F635" s="243" t="s">
        <v>682</v>
      </c>
      <c r="G635" s="241"/>
      <c r="H635" s="244">
        <v>33.5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150</v>
      </c>
      <c r="AU635" s="250" t="s">
        <v>148</v>
      </c>
      <c r="AV635" s="14" t="s">
        <v>148</v>
      </c>
      <c r="AW635" s="14" t="s">
        <v>30</v>
      </c>
      <c r="AX635" s="14" t="s">
        <v>81</v>
      </c>
      <c r="AY635" s="250" t="s">
        <v>139</v>
      </c>
    </row>
    <row r="636" s="2" customFormat="1" ht="16.5" customHeight="1">
      <c r="A636" s="38"/>
      <c r="B636" s="39"/>
      <c r="C636" s="215" t="s">
        <v>683</v>
      </c>
      <c r="D636" s="215" t="s">
        <v>143</v>
      </c>
      <c r="E636" s="216" t="s">
        <v>684</v>
      </c>
      <c r="F636" s="217" t="s">
        <v>685</v>
      </c>
      <c r="G636" s="218" t="s">
        <v>177</v>
      </c>
      <c r="H636" s="219">
        <v>19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0</v>
      </c>
      <c r="R636" s="225">
        <f>Q636*H636</f>
        <v>0</v>
      </c>
      <c r="S636" s="225">
        <v>0.00024000000000000001</v>
      </c>
      <c r="T636" s="226">
        <f>S636*H636</f>
        <v>0.0045599999999999998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278</v>
      </c>
      <c r="AT636" s="227" t="s">
        <v>143</v>
      </c>
      <c r="AU636" s="227" t="s">
        <v>148</v>
      </c>
      <c r="AY636" s="17" t="s">
        <v>139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148</v>
      </c>
      <c r="BK636" s="228">
        <f>ROUND(I636*H636,2)</f>
        <v>0</v>
      </c>
      <c r="BL636" s="17" t="s">
        <v>278</v>
      </c>
      <c r="BM636" s="227" t="s">
        <v>686</v>
      </c>
    </row>
    <row r="637" s="14" customFormat="1">
      <c r="A637" s="14"/>
      <c r="B637" s="240"/>
      <c r="C637" s="241"/>
      <c r="D637" s="231" t="s">
        <v>150</v>
      </c>
      <c r="E637" s="242" t="s">
        <v>1</v>
      </c>
      <c r="F637" s="243" t="s">
        <v>298</v>
      </c>
      <c r="G637" s="241"/>
      <c r="H637" s="244">
        <v>19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0" t="s">
        <v>150</v>
      </c>
      <c r="AU637" s="250" t="s">
        <v>148</v>
      </c>
      <c r="AV637" s="14" t="s">
        <v>148</v>
      </c>
      <c r="AW637" s="14" t="s">
        <v>30</v>
      </c>
      <c r="AX637" s="14" t="s">
        <v>81</v>
      </c>
      <c r="AY637" s="250" t="s">
        <v>139</v>
      </c>
    </row>
    <row r="638" s="2" customFormat="1" ht="16.5" customHeight="1">
      <c r="A638" s="38"/>
      <c r="B638" s="39"/>
      <c r="C638" s="215" t="s">
        <v>687</v>
      </c>
      <c r="D638" s="215" t="s">
        <v>143</v>
      </c>
      <c r="E638" s="216" t="s">
        <v>688</v>
      </c>
      <c r="F638" s="217" t="s">
        <v>689</v>
      </c>
      <c r="G638" s="218" t="s">
        <v>146</v>
      </c>
      <c r="H638" s="219">
        <v>11</v>
      </c>
      <c r="I638" s="220"/>
      <c r="J638" s="221">
        <f>ROUND(I638*H638,2)</f>
        <v>0</v>
      </c>
      <c r="K638" s="222"/>
      <c r="L638" s="44"/>
      <c r="M638" s="223" t="s">
        <v>1</v>
      </c>
      <c r="N638" s="224" t="s">
        <v>39</v>
      </c>
      <c r="O638" s="91"/>
      <c r="P638" s="225">
        <f>O638*H638</f>
        <v>0</v>
      </c>
      <c r="Q638" s="225">
        <v>0</v>
      </c>
      <c r="R638" s="225">
        <f>Q638*H638</f>
        <v>0</v>
      </c>
      <c r="S638" s="225">
        <v>0</v>
      </c>
      <c r="T638" s="226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278</v>
      </c>
      <c r="AT638" s="227" t="s">
        <v>143</v>
      </c>
      <c r="AU638" s="227" t="s">
        <v>148</v>
      </c>
      <c r="AY638" s="17" t="s">
        <v>139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148</v>
      </c>
      <c r="BK638" s="228">
        <f>ROUND(I638*H638,2)</f>
        <v>0</v>
      </c>
      <c r="BL638" s="17" t="s">
        <v>278</v>
      </c>
      <c r="BM638" s="227" t="s">
        <v>690</v>
      </c>
    </row>
    <row r="639" s="13" customFormat="1">
      <c r="A639" s="13"/>
      <c r="B639" s="229"/>
      <c r="C639" s="230"/>
      <c r="D639" s="231" t="s">
        <v>150</v>
      </c>
      <c r="E639" s="232" t="s">
        <v>1</v>
      </c>
      <c r="F639" s="233" t="s">
        <v>691</v>
      </c>
      <c r="G639" s="230"/>
      <c r="H639" s="232" t="s">
        <v>1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9" t="s">
        <v>150</v>
      </c>
      <c r="AU639" s="239" t="s">
        <v>148</v>
      </c>
      <c r="AV639" s="13" t="s">
        <v>81</v>
      </c>
      <c r="AW639" s="13" t="s">
        <v>30</v>
      </c>
      <c r="AX639" s="13" t="s">
        <v>73</v>
      </c>
      <c r="AY639" s="239" t="s">
        <v>139</v>
      </c>
    </row>
    <row r="640" s="14" customFormat="1">
      <c r="A640" s="14"/>
      <c r="B640" s="240"/>
      <c r="C640" s="241"/>
      <c r="D640" s="231" t="s">
        <v>150</v>
      </c>
      <c r="E640" s="242" t="s">
        <v>1</v>
      </c>
      <c r="F640" s="243" t="s">
        <v>692</v>
      </c>
      <c r="G640" s="241"/>
      <c r="H640" s="244">
        <v>11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150</v>
      </c>
      <c r="AU640" s="250" t="s">
        <v>148</v>
      </c>
      <c r="AV640" s="14" t="s">
        <v>148</v>
      </c>
      <c r="AW640" s="14" t="s">
        <v>30</v>
      </c>
      <c r="AX640" s="14" t="s">
        <v>81</v>
      </c>
      <c r="AY640" s="250" t="s">
        <v>139</v>
      </c>
    </row>
    <row r="641" s="2" customFormat="1" ht="24.15" customHeight="1">
      <c r="A641" s="38"/>
      <c r="B641" s="39"/>
      <c r="C641" s="215" t="s">
        <v>693</v>
      </c>
      <c r="D641" s="215" t="s">
        <v>143</v>
      </c>
      <c r="E641" s="216" t="s">
        <v>694</v>
      </c>
      <c r="F641" s="217" t="s">
        <v>695</v>
      </c>
      <c r="G641" s="218" t="s">
        <v>146</v>
      </c>
      <c r="H641" s="219">
        <v>2</v>
      </c>
      <c r="I641" s="220"/>
      <c r="J641" s="221">
        <f>ROUND(I641*H641,2)</f>
        <v>0</v>
      </c>
      <c r="K641" s="222"/>
      <c r="L641" s="44"/>
      <c r="M641" s="223" t="s">
        <v>1</v>
      </c>
      <c r="N641" s="224" t="s">
        <v>39</v>
      </c>
      <c r="O641" s="91"/>
      <c r="P641" s="225">
        <f>O641*H641</f>
        <v>0</v>
      </c>
      <c r="Q641" s="225">
        <v>0</v>
      </c>
      <c r="R641" s="225">
        <f>Q641*H641</f>
        <v>0</v>
      </c>
      <c r="S641" s="225">
        <v>0</v>
      </c>
      <c r="T641" s="22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278</v>
      </c>
      <c r="AT641" s="227" t="s">
        <v>143</v>
      </c>
      <c r="AU641" s="227" t="s">
        <v>148</v>
      </c>
      <c r="AY641" s="17" t="s">
        <v>139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148</v>
      </c>
      <c r="BK641" s="228">
        <f>ROUND(I641*H641,2)</f>
        <v>0</v>
      </c>
      <c r="BL641" s="17" t="s">
        <v>278</v>
      </c>
      <c r="BM641" s="227" t="s">
        <v>696</v>
      </c>
    </row>
    <row r="642" s="14" customFormat="1">
      <c r="A642" s="14"/>
      <c r="B642" s="240"/>
      <c r="C642" s="241"/>
      <c r="D642" s="231" t="s">
        <v>150</v>
      </c>
      <c r="E642" s="242" t="s">
        <v>1</v>
      </c>
      <c r="F642" s="243" t="s">
        <v>148</v>
      </c>
      <c r="G642" s="241"/>
      <c r="H642" s="244">
        <v>2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150</v>
      </c>
      <c r="AU642" s="250" t="s">
        <v>148</v>
      </c>
      <c r="AV642" s="14" t="s">
        <v>148</v>
      </c>
      <c r="AW642" s="14" t="s">
        <v>30</v>
      </c>
      <c r="AX642" s="14" t="s">
        <v>81</v>
      </c>
      <c r="AY642" s="250" t="s">
        <v>139</v>
      </c>
    </row>
    <row r="643" s="2" customFormat="1" ht="21.75" customHeight="1">
      <c r="A643" s="38"/>
      <c r="B643" s="39"/>
      <c r="C643" s="215" t="s">
        <v>697</v>
      </c>
      <c r="D643" s="215" t="s">
        <v>143</v>
      </c>
      <c r="E643" s="216" t="s">
        <v>698</v>
      </c>
      <c r="F643" s="217" t="s">
        <v>699</v>
      </c>
      <c r="G643" s="218" t="s">
        <v>146</v>
      </c>
      <c r="H643" s="219">
        <v>7</v>
      </c>
      <c r="I643" s="220"/>
      <c r="J643" s="221">
        <f>ROUND(I643*H643,2)</f>
        <v>0</v>
      </c>
      <c r="K643" s="222"/>
      <c r="L643" s="44"/>
      <c r="M643" s="223" t="s">
        <v>1</v>
      </c>
      <c r="N643" s="224" t="s">
        <v>39</v>
      </c>
      <c r="O643" s="91"/>
      <c r="P643" s="225">
        <f>O643*H643</f>
        <v>0</v>
      </c>
      <c r="Q643" s="225">
        <v>0.00017000000000000001</v>
      </c>
      <c r="R643" s="225">
        <f>Q643*H643</f>
        <v>0.0011900000000000001</v>
      </c>
      <c r="S643" s="225">
        <v>0</v>
      </c>
      <c r="T643" s="22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7" t="s">
        <v>278</v>
      </c>
      <c r="AT643" s="227" t="s">
        <v>143</v>
      </c>
      <c r="AU643" s="227" t="s">
        <v>148</v>
      </c>
      <c r="AY643" s="17" t="s">
        <v>139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7" t="s">
        <v>148</v>
      </c>
      <c r="BK643" s="228">
        <f>ROUND(I643*H643,2)</f>
        <v>0</v>
      </c>
      <c r="BL643" s="17" t="s">
        <v>278</v>
      </c>
      <c r="BM643" s="227" t="s">
        <v>700</v>
      </c>
    </row>
    <row r="644" s="13" customFormat="1">
      <c r="A644" s="13"/>
      <c r="B644" s="229"/>
      <c r="C644" s="230"/>
      <c r="D644" s="231" t="s">
        <v>150</v>
      </c>
      <c r="E644" s="232" t="s">
        <v>1</v>
      </c>
      <c r="F644" s="233" t="s">
        <v>701</v>
      </c>
      <c r="G644" s="230"/>
      <c r="H644" s="232" t="s">
        <v>1</v>
      </c>
      <c r="I644" s="234"/>
      <c r="J644" s="230"/>
      <c r="K644" s="230"/>
      <c r="L644" s="235"/>
      <c r="M644" s="236"/>
      <c r="N644" s="237"/>
      <c r="O644" s="237"/>
      <c r="P644" s="237"/>
      <c r="Q644" s="237"/>
      <c r="R644" s="237"/>
      <c r="S644" s="237"/>
      <c r="T644" s="23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9" t="s">
        <v>150</v>
      </c>
      <c r="AU644" s="239" t="s">
        <v>148</v>
      </c>
      <c r="AV644" s="13" t="s">
        <v>81</v>
      </c>
      <c r="AW644" s="13" t="s">
        <v>30</v>
      </c>
      <c r="AX644" s="13" t="s">
        <v>73</v>
      </c>
      <c r="AY644" s="239" t="s">
        <v>139</v>
      </c>
    </row>
    <row r="645" s="14" customFormat="1">
      <c r="A645" s="14"/>
      <c r="B645" s="240"/>
      <c r="C645" s="241"/>
      <c r="D645" s="231" t="s">
        <v>150</v>
      </c>
      <c r="E645" s="242" t="s">
        <v>1</v>
      </c>
      <c r="F645" s="243" t="s">
        <v>702</v>
      </c>
      <c r="G645" s="241"/>
      <c r="H645" s="244">
        <v>7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150</v>
      </c>
      <c r="AU645" s="250" t="s">
        <v>148</v>
      </c>
      <c r="AV645" s="14" t="s">
        <v>148</v>
      </c>
      <c r="AW645" s="14" t="s">
        <v>30</v>
      </c>
      <c r="AX645" s="14" t="s">
        <v>81</v>
      </c>
      <c r="AY645" s="250" t="s">
        <v>139</v>
      </c>
    </row>
    <row r="646" s="2" customFormat="1" ht="21.75" customHeight="1">
      <c r="A646" s="38"/>
      <c r="B646" s="39"/>
      <c r="C646" s="215" t="s">
        <v>703</v>
      </c>
      <c r="D646" s="215" t="s">
        <v>143</v>
      </c>
      <c r="E646" s="216" t="s">
        <v>704</v>
      </c>
      <c r="F646" s="217" t="s">
        <v>705</v>
      </c>
      <c r="G646" s="218" t="s">
        <v>672</v>
      </c>
      <c r="H646" s="219">
        <v>2</v>
      </c>
      <c r="I646" s="220"/>
      <c r="J646" s="221">
        <f>ROUND(I646*H646,2)</f>
        <v>0</v>
      </c>
      <c r="K646" s="222"/>
      <c r="L646" s="44"/>
      <c r="M646" s="223" t="s">
        <v>1</v>
      </c>
      <c r="N646" s="224" t="s">
        <v>39</v>
      </c>
      <c r="O646" s="91"/>
      <c r="P646" s="225">
        <f>O646*H646</f>
        <v>0</v>
      </c>
      <c r="Q646" s="225">
        <v>0.00021000000000000001</v>
      </c>
      <c r="R646" s="225">
        <f>Q646*H646</f>
        <v>0.00042000000000000002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278</v>
      </c>
      <c r="AT646" s="227" t="s">
        <v>143</v>
      </c>
      <c r="AU646" s="227" t="s">
        <v>148</v>
      </c>
      <c r="AY646" s="17" t="s">
        <v>139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148</v>
      </c>
      <c r="BK646" s="228">
        <f>ROUND(I646*H646,2)</f>
        <v>0</v>
      </c>
      <c r="BL646" s="17" t="s">
        <v>278</v>
      </c>
      <c r="BM646" s="227" t="s">
        <v>706</v>
      </c>
    </row>
    <row r="647" s="13" customFormat="1">
      <c r="A647" s="13"/>
      <c r="B647" s="229"/>
      <c r="C647" s="230"/>
      <c r="D647" s="231" t="s">
        <v>150</v>
      </c>
      <c r="E647" s="232" t="s">
        <v>1</v>
      </c>
      <c r="F647" s="233" t="s">
        <v>707</v>
      </c>
      <c r="G647" s="230"/>
      <c r="H647" s="232" t="s">
        <v>1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9" t="s">
        <v>150</v>
      </c>
      <c r="AU647" s="239" t="s">
        <v>148</v>
      </c>
      <c r="AV647" s="13" t="s">
        <v>81</v>
      </c>
      <c r="AW647" s="13" t="s">
        <v>30</v>
      </c>
      <c r="AX647" s="13" t="s">
        <v>73</v>
      </c>
      <c r="AY647" s="239" t="s">
        <v>139</v>
      </c>
    </row>
    <row r="648" s="14" customFormat="1">
      <c r="A648" s="14"/>
      <c r="B648" s="240"/>
      <c r="C648" s="241"/>
      <c r="D648" s="231" t="s">
        <v>150</v>
      </c>
      <c r="E648" s="242" t="s">
        <v>1</v>
      </c>
      <c r="F648" s="243" t="s">
        <v>549</v>
      </c>
      <c r="G648" s="241"/>
      <c r="H648" s="244">
        <v>2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150</v>
      </c>
      <c r="AU648" s="250" t="s">
        <v>148</v>
      </c>
      <c r="AV648" s="14" t="s">
        <v>148</v>
      </c>
      <c r="AW648" s="14" t="s">
        <v>30</v>
      </c>
      <c r="AX648" s="14" t="s">
        <v>81</v>
      </c>
      <c r="AY648" s="250" t="s">
        <v>139</v>
      </c>
    </row>
    <row r="649" s="2" customFormat="1" ht="21.75" customHeight="1">
      <c r="A649" s="38"/>
      <c r="B649" s="39"/>
      <c r="C649" s="215" t="s">
        <v>708</v>
      </c>
      <c r="D649" s="215" t="s">
        <v>143</v>
      </c>
      <c r="E649" s="216" t="s">
        <v>709</v>
      </c>
      <c r="F649" s="217" t="s">
        <v>710</v>
      </c>
      <c r="G649" s="218" t="s">
        <v>146</v>
      </c>
      <c r="H649" s="219">
        <v>3</v>
      </c>
      <c r="I649" s="220"/>
      <c r="J649" s="221">
        <f>ROUND(I649*H649,2)</f>
        <v>0</v>
      </c>
      <c r="K649" s="222"/>
      <c r="L649" s="44"/>
      <c r="M649" s="223" t="s">
        <v>1</v>
      </c>
      <c r="N649" s="224" t="s">
        <v>39</v>
      </c>
      <c r="O649" s="91"/>
      <c r="P649" s="225">
        <f>O649*H649</f>
        <v>0</v>
      </c>
      <c r="Q649" s="225">
        <v>0</v>
      </c>
      <c r="R649" s="225">
        <f>Q649*H649</f>
        <v>0</v>
      </c>
      <c r="S649" s="225">
        <v>0.00052999999999999998</v>
      </c>
      <c r="T649" s="226">
        <f>S649*H649</f>
        <v>0.0015899999999999998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7" t="s">
        <v>278</v>
      </c>
      <c r="AT649" s="227" t="s">
        <v>143</v>
      </c>
      <c r="AU649" s="227" t="s">
        <v>148</v>
      </c>
      <c r="AY649" s="17" t="s">
        <v>139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17" t="s">
        <v>148</v>
      </c>
      <c r="BK649" s="228">
        <f>ROUND(I649*H649,2)</f>
        <v>0</v>
      </c>
      <c r="BL649" s="17" t="s">
        <v>278</v>
      </c>
      <c r="BM649" s="227" t="s">
        <v>711</v>
      </c>
    </row>
    <row r="650" s="13" customFormat="1">
      <c r="A650" s="13"/>
      <c r="B650" s="229"/>
      <c r="C650" s="230"/>
      <c r="D650" s="231" t="s">
        <v>150</v>
      </c>
      <c r="E650" s="232" t="s">
        <v>1</v>
      </c>
      <c r="F650" s="233" t="s">
        <v>712</v>
      </c>
      <c r="G650" s="230"/>
      <c r="H650" s="232" t="s">
        <v>1</v>
      </c>
      <c r="I650" s="234"/>
      <c r="J650" s="230"/>
      <c r="K650" s="230"/>
      <c r="L650" s="235"/>
      <c r="M650" s="236"/>
      <c r="N650" s="237"/>
      <c r="O650" s="237"/>
      <c r="P650" s="237"/>
      <c r="Q650" s="237"/>
      <c r="R650" s="237"/>
      <c r="S650" s="237"/>
      <c r="T650" s="23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9" t="s">
        <v>150</v>
      </c>
      <c r="AU650" s="239" t="s">
        <v>148</v>
      </c>
      <c r="AV650" s="13" t="s">
        <v>81</v>
      </c>
      <c r="AW650" s="13" t="s">
        <v>30</v>
      </c>
      <c r="AX650" s="13" t="s">
        <v>73</v>
      </c>
      <c r="AY650" s="239" t="s">
        <v>139</v>
      </c>
    </row>
    <row r="651" s="14" customFormat="1">
      <c r="A651" s="14"/>
      <c r="B651" s="240"/>
      <c r="C651" s="241"/>
      <c r="D651" s="231" t="s">
        <v>150</v>
      </c>
      <c r="E651" s="242" t="s">
        <v>1</v>
      </c>
      <c r="F651" s="243" t="s">
        <v>81</v>
      </c>
      <c r="G651" s="241"/>
      <c r="H651" s="244">
        <v>1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150</v>
      </c>
      <c r="AU651" s="250" t="s">
        <v>148</v>
      </c>
      <c r="AV651" s="14" t="s">
        <v>148</v>
      </c>
      <c r="AW651" s="14" t="s">
        <v>30</v>
      </c>
      <c r="AX651" s="14" t="s">
        <v>73</v>
      </c>
      <c r="AY651" s="250" t="s">
        <v>139</v>
      </c>
    </row>
    <row r="652" s="13" customFormat="1">
      <c r="A652" s="13"/>
      <c r="B652" s="229"/>
      <c r="C652" s="230"/>
      <c r="D652" s="231" t="s">
        <v>150</v>
      </c>
      <c r="E652" s="232" t="s">
        <v>1</v>
      </c>
      <c r="F652" s="233" t="s">
        <v>713</v>
      </c>
      <c r="G652" s="230"/>
      <c r="H652" s="232" t="s">
        <v>1</v>
      </c>
      <c r="I652" s="234"/>
      <c r="J652" s="230"/>
      <c r="K652" s="230"/>
      <c r="L652" s="235"/>
      <c r="M652" s="236"/>
      <c r="N652" s="237"/>
      <c r="O652" s="237"/>
      <c r="P652" s="237"/>
      <c r="Q652" s="237"/>
      <c r="R652" s="237"/>
      <c r="S652" s="237"/>
      <c r="T652" s="23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9" t="s">
        <v>150</v>
      </c>
      <c r="AU652" s="239" t="s">
        <v>148</v>
      </c>
      <c r="AV652" s="13" t="s">
        <v>81</v>
      </c>
      <c r="AW652" s="13" t="s">
        <v>30</v>
      </c>
      <c r="AX652" s="13" t="s">
        <v>73</v>
      </c>
      <c r="AY652" s="239" t="s">
        <v>139</v>
      </c>
    </row>
    <row r="653" s="14" customFormat="1">
      <c r="A653" s="14"/>
      <c r="B653" s="240"/>
      <c r="C653" s="241"/>
      <c r="D653" s="231" t="s">
        <v>150</v>
      </c>
      <c r="E653" s="242" t="s">
        <v>1</v>
      </c>
      <c r="F653" s="243" t="s">
        <v>81</v>
      </c>
      <c r="G653" s="241"/>
      <c r="H653" s="244">
        <v>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0" t="s">
        <v>150</v>
      </c>
      <c r="AU653" s="250" t="s">
        <v>148</v>
      </c>
      <c r="AV653" s="14" t="s">
        <v>148</v>
      </c>
      <c r="AW653" s="14" t="s">
        <v>30</v>
      </c>
      <c r="AX653" s="14" t="s">
        <v>73</v>
      </c>
      <c r="AY653" s="250" t="s">
        <v>139</v>
      </c>
    </row>
    <row r="654" s="13" customFormat="1">
      <c r="A654" s="13"/>
      <c r="B654" s="229"/>
      <c r="C654" s="230"/>
      <c r="D654" s="231" t="s">
        <v>150</v>
      </c>
      <c r="E654" s="232" t="s">
        <v>1</v>
      </c>
      <c r="F654" s="233" t="s">
        <v>714</v>
      </c>
      <c r="G654" s="230"/>
      <c r="H654" s="232" t="s">
        <v>1</v>
      </c>
      <c r="I654" s="234"/>
      <c r="J654" s="230"/>
      <c r="K654" s="230"/>
      <c r="L654" s="235"/>
      <c r="M654" s="236"/>
      <c r="N654" s="237"/>
      <c r="O654" s="237"/>
      <c r="P654" s="237"/>
      <c r="Q654" s="237"/>
      <c r="R654" s="237"/>
      <c r="S654" s="237"/>
      <c r="T654" s="23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9" t="s">
        <v>150</v>
      </c>
      <c r="AU654" s="239" t="s">
        <v>148</v>
      </c>
      <c r="AV654" s="13" t="s">
        <v>81</v>
      </c>
      <c r="AW654" s="13" t="s">
        <v>30</v>
      </c>
      <c r="AX654" s="13" t="s">
        <v>73</v>
      </c>
      <c r="AY654" s="239" t="s">
        <v>139</v>
      </c>
    </row>
    <row r="655" s="14" customFormat="1">
      <c r="A655" s="14"/>
      <c r="B655" s="240"/>
      <c r="C655" s="241"/>
      <c r="D655" s="231" t="s">
        <v>150</v>
      </c>
      <c r="E655" s="242" t="s">
        <v>1</v>
      </c>
      <c r="F655" s="243" t="s">
        <v>81</v>
      </c>
      <c r="G655" s="241"/>
      <c r="H655" s="244">
        <v>1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150</v>
      </c>
      <c r="AU655" s="250" t="s">
        <v>148</v>
      </c>
      <c r="AV655" s="14" t="s">
        <v>148</v>
      </c>
      <c r="AW655" s="14" t="s">
        <v>30</v>
      </c>
      <c r="AX655" s="14" t="s">
        <v>73</v>
      </c>
      <c r="AY655" s="250" t="s">
        <v>139</v>
      </c>
    </row>
    <row r="656" s="15" customFormat="1">
      <c r="A656" s="15"/>
      <c r="B656" s="251"/>
      <c r="C656" s="252"/>
      <c r="D656" s="231" t="s">
        <v>150</v>
      </c>
      <c r="E656" s="253" t="s">
        <v>1</v>
      </c>
      <c r="F656" s="254" t="s">
        <v>164</v>
      </c>
      <c r="G656" s="252"/>
      <c r="H656" s="255">
        <v>3</v>
      </c>
      <c r="I656" s="256"/>
      <c r="J656" s="252"/>
      <c r="K656" s="252"/>
      <c r="L656" s="257"/>
      <c r="M656" s="258"/>
      <c r="N656" s="259"/>
      <c r="O656" s="259"/>
      <c r="P656" s="259"/>
      <c r="Q656" s="259"/>
      <c r="R656" s="259"/>
      <c r="S656" s="259"/>
      <c r="T656" s="260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61" t="s">
        <v>150</v>
      </c>
      <c r="AU656" s="261" t="s">
        <v>148</v>
      </c>
      <c r="AV656" s="15" t="s">
        <v>147</v>
      </c>
      <c r="AW656" s="15" t="s">
        <v>30</v>
      </c>
      <c r="AX656" s="15" t="s">
        <v>81</v>
      </c>
      <c r="AY656" s="261" t="s">
        <v>139</v>
      </c>
    </row>
    <row r="657" s="2" customFormat="1" ht="24.15" customHeight="1">
      <c r="A657" s="38"/>
      <c r="B657" s="39"/>
      <c r="C657" s="215" t="s">
        <v>715</v>
      </c>
      <c r="D657" s="215" t="s">
        <v>143</v>
      </c>
      <c r="E657" s="216" t="s">
        <v>716</v>
      </c>
      <c r="F657" s="217" t="s">
        <v>717</v>
      </c>
      <c r="G657" s="218" t="s">
        <v>146</v>
      </c>
      <c r="H657" s="219">
        <v>1</v>
      </c>
      <c r="I657" s="220"/>
      <c r="J657" s="221">
        <f>ROUND(I657*H657,2)</f>
        <v>0</v>
      </c>
      <c r="K657" s="222"/>
      <c r="L657" s="44"/>
      <c r="M657" s="223" t="s">
        <v>1</v>
      </c>
      <c r="N657" s="224" t="s">
        <v>39</v>
      </c>
      <c r="O657" s="91"/>
      <c r="P657" s="225">
        <f>O657*H657</f>
        <v>0</v>
      </c>
      <c r="Q657" s="225">
        <v>0</v>
      </c>
      <c r="R657" s="225">
        <f>Q657*H657</f>
        <v>0</v>
      </c>
      <c r="S657" s="225">
        <v>0.00123</v>
      </c>
      <c r="T657" s="226">
        <f>S657*H657</f>
        <v>0.00123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278</v>
      </c>
      <c r="AT657" s="227" t="s">
        <v>143</v>
      </c>
      <c r="AU657" s="227" t="s">
        <v>148</v>
      </c>
      <c r="AY657" s="17" t="s">
        <v>139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148</v>
      </c>
      <c r="BK657" s="228">
        <f>ROUND(I657*H657,2)</f>
        <v>0</v>
      </c>
      <c r="BL657" s="17" t="s">
        <v>278</v>
      </c>
      <c r="BM657" s="227" t="s">
        <v>718</v>
      </c>
    </row>
    <row r="658" s="13" customFormat="1">
      <c r="A658" s="13"/>
      <c r="B658" s="229"/>
      <c r="C658" s="230"/>
      <c r="D658" s="231" t="s">
        <v>150</v>
      </c>
      <c r="E658" s="232" t="s">
        <v>1</v>
      </c>
      <c r="F658" s="233" t="s">
        <v>719</v>
      </c>
      <c r="G658" s="230"/>
      <c r="H658" s="232" t="s">
        <v>1</v>
      </c>
      <c r="I658" s="234"/>
      <c r="J658" s="230"/>
      <c r="K658" s="230"/>
      <c r="L658" s="235"/>
      <c r="M658" s="236"/>
      <c r="N658" s="237"/>
      <c r="O658" s="237"/>
      <c r="P658" s="237"/>
      <c r="Q658" s="237"/>
      <c r="R658" s="237"/>
      <c r="S658" s="237"/>
      <c r="T658" s="23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9" t="s">
        <v>150</v>
      </c>
      <c r="AU658" s="239" t="s">
        <v>148</v>
      </c>
      <c r="AV658" s="13" t="s">
        <v>81</v>
      </c>
      <c r="AW658" s="13" t="s">
        <v>30</v>
      </c>
      <c r="AX658" s="13" t="s">
        <v>73</v>
      </c>
      <c r="AY658" s="239" t="s">
        <v>139</v>
      </c>
    </row>
    <row r="659" s="14" customFormat="1">
      <c r="A659" s="14"/>
      <c r="B659" s="240"/>
      <c r="C659" s="241"/>
      <c r="D659" s="231" t="s">
        <v>150</v>
      </c>
      <c r="E659" s="242" t="s">
        <v>1</v>
      </c>
      <c r="F659" s="243" t="s">
        <v>81</v>
      </c>
      <c r="G659" s="241"/>
      <c r="H659" s="244">
        <v>1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150</v>
      </c>
      <c r="AU659" s="250" t="s">
        <v>148</v>
      </c>
      <c r="AV659" s="14" t="s">
        <v>148</v>
      </c>
      <c r="AW659" s="14" t="s">
        <v>30</v>
      </c>
      <c r="AX659" s="14" t="s">
        <v>81</v>
      </c>
      <c r="AY659" s="250" t="s">
        <v>139</v>
      </c>
    </row>
    <row r="660" s="2" customFormat="1" ht="24.15" customHeight="1">
      <c r="A660" s="38"/>
      <c r="B660" s="39"/>
      <c r="C660" s="215" t="s">
        <v>720</v>
      </c>
      <c r="D660" s="215" t="s">
        <v>143</v>
      </c>
      <c r="E660" s="216" t="s">
        <v>721</v>
      </c>
      <c r="F660" s="217" t="s">
        <v>722</v>
      </c>
      <c r="G660" s="218" t="s">
        <v>146</v>
      </c>
      <c r="H660" s="219">
        <v>4</v>
      </c>
      <c r="I660" s="220"/>
      <c r="J660" s="221">
        <f>ROUND(I660*H660,2)</f>
        <v>0</v>
      </c>
      <c r="K660" s="222"/>
      <c r="L660" s="44"/>
      <c r="M660" s="223" t="s">
        <v>1</v>
      </c>
      <c r="N660" s="224" t="s">
        <v>39</v>
      </c>
      <c r="O660" s="91"/>
      <c r="P660" s="225">
        <f>O660*H660</f>
        <v>0</v>
      </c>
      <c r="Q660" s="225">
        <v>0</v>
      </c>
      <c r="R660" s="225">
        <f>Q660*H660</f>
        <v>0</v>
      </c>
      <c r="S660" s="225">
        <v>0.00511</v>
      </c>
      <c r="T660" s="226">
        <f>S660*H660</f>
        <v>0.02044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278</v>
      </c>
      <c r="AT660" s="227" t="s">
        <v>143</v>
      </c>
      <c r="AU660" s="227" t="s">
        <v>148</v>
      </c>
      <c r="AY660" s="17" t="s">
        <v>139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148</v>
      </c>
      <c r="BK660" s="228">
        <f>ROUND(I660*H660,2)</f>
        <v>0</v>
      </c>
      <c r="BL660" s="17" t="s">
        <v>278</v>
      </c>
      <c r="BM660" s="227" t="s">
        <v>723</v>
      </c>
    </row>
    <row r="661" s="13" customFormat="1">
      <c r="A661" s="13"/>
      <c r="B661" s="229"/>
      <c r="C661" s="230"/>
      <c r="D661" s="231" t="s">
        <v>150</v>
      </c>
      <c r="E661" s="232" t="s">
        <v>1</v>
      </c>
      <c r="F661" s="233" t="s">
        <v>724</v>
      </c>
      <c r="G661" s="230"/>
      <c r="H661" s="232" t="s">
        <v>1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9" t="s">
        <v>150</v>
      </c>
      <c r="AU661" s="239" t="s">
        <v>148</v>
      </c>
      <c r="AV661" s="13" t="s">
        <v>81</v>
      </c>
      <c r="AW661" s="13" t="s">
        <v>30</v>
      </c>
      <c r="AX661" s="13" t="s">
        <v>73</v>
      </c>
      <c r="AY661" s="239" t="s">
        <v>139</v>
      </c>
    </row>
    <row r="662" s="14" customFormat="1">
      <c r="A662" s="14"/>
      <c r="B662" s="240"/>
      <c r="C662" s="241"/>
      <c r="D662" s="231" t="s">
        <v>150</v>
      </c>
      <c r="E662" s="242" t="s">
        <v>1</v>
      </c>
      <c r="F662" s="243" t="s">
        <v>81</v>
      </c>
      <c r="G662" s="241"/>
      <c r="H662" s="244">
        <v>1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150</v>
      </c>
      <c r="AU662" s="250" t="s">
        <v>148</v>
      </c>
      <c r="AV662" s="14" t="s">
        <v>148</v>
      </c>
      <c r="AW662" s="14" t="s">
        <v>30</v>
      </c>
      <c r="AX662" s="14" t="s">
        <v>73</v>
      </c>
      <c r="AY662" s="250" t="s">
        <v>139</v>
      </c>
    </row>
    <row r="663" s="13" customFormat="1">
      <c r="A663" s="13"/>
      <c r="B663" s="229"/>
      <c r="C663" s="230"/>
      <c r="D663" s="231" t="s">
        <v>150</v>
      </c>
      <c r="E663" s="232" t="s">
        <v>1</v>
      </c>
      <c r="F663" s="233" t="s">
        <v>725</v>
      </c>
      <c r="G663" s="230"/>
      <c r="H663" s="232" t="s">
        <v>1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9" t="s">
        <v>150</v>
      </c>
      <c r="AU663" s="239" t="s">
        <v>148</v>
      </c>
      <c r="AV663" s="13" t="s">
        <v>81</v>
      </c>
      <c r="AW663" s="13" t="s">
        <v>30</v>
      </c>
      <c r="AX663" s="13" t="s">
        <v>73</v>
      </c>
      <c r="AY663" s="239" t="s">
        <v>139</v>
      </c>
    </row>
    <row r="664" s="14" customFormat="1">
      <c r="A664" s="14"/>
      <c r="B664" s="240"/>
      <c r="C664" s="241"/>
      <c r="D664" s="231" t="s">
        <v>150</v>
      </c>
      <c r="E664" s="242" t="s">
        <v>1</v>
      </c>
      <c r="F664" s="243" t="s">
        <v>148</v>
      </c>
      <c r="G664" s="241"/>
      <c r="H664" s="244">
        <v>2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150</v>
      </c>
      <c r="AU664" s="250" t="s">
        <v>148</v>
      </c>
      <c r="AV664" s="14" t="s">
        <v>148</v>
      </c>
      <c r="AW664" s="14" t="s">
        <v>30</v>
      </c>
      <c r="AX664" s="14" t="s">
        <v>73</v>
      </c>
      <c r="AY664" s="250" t="s">
        <v>139</v>
      </c>
    </row>
    <row r="665" s="13" customFormat="1">
      <c r="A665" s="13"/>
      <c r="B665" s="229"/>
      <c r="C665" s="230"/>
      <c r="D665" s="231" t="s">
        <v>150</v>
      </c>
      <c r="E665" s="232" t="s">
        <v>1</v>
      </c>
      <c r="F665" s="233" t="s">
        <v>726</v>
      </c>
      <c r="G665" s="230"/>
      <c r="H665" s="232" t="s">
        <v>1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9" t="s">
        <v>150</v>
      </c>
      <c r="AU665" s="239" t="s">
        <v>148</v>
      </c>
      <c r="AV665" s="13" t="s">
        <v>81</v>
      </c>
      <c r="AW665" s="13" t="s">
        <v>30</v>
      </c>
      <c r="AX665" s="13" t="s">
        <v>73</v>
      </c>
      <c r="AY665" s="239" t="s">
        <v>139</v>
      </c>
    </row>
    <row r="666" s="14" customFormat="1">
      <c r="A666" s="14"/>
      <c r="B666" s="240"/>
      <c r="C666" s="241"/>
      <c r="D666" s="231" t="s">
        <v>150</v>
      </c>
      <c r="E666" s="242" t="s">
        <v>1</v>
      </c>
      <c r="F666" s="243" t="s">
        <v>81</v>
      </c>
      <c r="G666" s="241"/>
      <c r="H666" s="244">
        <v>1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150</v>
      </c>
      <c r="AU666" s="250" t="s">
        <v>148</v>
      </c>
      <c r="AV666" s="14" t="s">
        <v>148</v>
      </c>
      <c r="AW666" s="14" t="s">
        <v>30</v>
      </c>
      <c r="AX666" s="14" t="s">
        <v>73</v>
      </c>
      <c r="AY666" s="250" t="s">
        <v>139</v>
      </c>
    </row>
    <row r="667" s="15" customFormat="1">
      <c r="A667" s="15"/>
      <c r="B667" s="251"/>
      <c r="C667" s="252"/>
      <c r="D667" s="231" t="s">
        <v>150</v>
      </c>
      <c r="E667" s="253" t="s">
        <v>1</v>
      </c>
      <c r="F667" s="254" t="s">
        <v>164</v>
      </c>
      <c r="G667" s="252"/>
      <c r="H667" s="255">
        <v>4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1" t="s">
        <v>150</v>
      </c>
      <c r="AU667" s="261" t="s">
        <v>148</v>
      </c>
      <c r="AV667" s="15" t="s">
        <v>147</v>
      </c>
      <c r="AW667" s="15" t="s">
        <v>30</v>
      </c>
      <c r="AX667" s="15" t="s">
        <v>81</v>
      </c>
      <c r="AY667" s="261" t="s">
        <v>139</v>
      </c>
    </row>
    <row r="668" s="2" customFormat="1" ht="24.15" customHeight="1">
      <c r="A668" s="38"/>
      <c r="B668" s="39"/>
      <c r="C668" s="215" t="s">
        <v>727</v>
      </c>
      <c r="D668" s="215" t="s">
        <v>143</v>
      </c>
      <c r="E668" s="216" t="s">
        <v>728</v>
      </c>
      <c r="F668" s="217" t="s">
        <v>729</v>
      </c>
      <c r="G668" s="218" t="s">
        <v>146</v>
      </c>
      <c r="H668" s="219">
        <v>2</v>
      </c>
      <c r="I668" s="220"/>
      <c r="J668" s="221">
        <f>ROUND(I668*H668,2)</f>
        <v>0</v>
      </c>
      <c r="K668" s="222"/>
      <c r="L668" s="44"/>
      <c r="M668" s="223" t="s">
        <v>1</v>
      </c>
      <c r="N668" s="224" t="s">
        <v>39</v>
      </c>
      <c r="O668" s="91"/>
      <c r="P668" s="225">
        <f>O668*H668</f>
        <v>0</v>
      </c>
      <c r="Q668" s="225">
        <v>0.00076999999999999996</v>
      </c>
      <c r="R668" s="225">
        <f>Q668*H668</f>
        <v>0.0015399999999999999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278</v>
      </c>
      <c r="AT668" s="227" t="s">
        <v>143</v>
      </c>
      <c r="AU668" s="227" t="s">
        <v>148</v>
      </c>
      <c r="AY668" s="17" t="s">
        <v>139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148</v>
      </c>
      <c r="BK668" s="228">
        <f>ROUND(I668*H668,2)</f>
        <v>0</v>
      </c>
      <c r="BL668" s="17" t="s">
        <v>278</v>
      </c>
      <c r="BM668" s="227" t="s">
        <v>730</v>
      </c>
    </row>
    <row r="669" s="13" customFormat="1">
      <c r="A669" s="13"/>
      <c r="B669" s="229"/>
      <c r="C669" s="230"/>
      <c r="D669" s="231" t="s">
        <v>150</v>
      </c>
      <c r="E669" s="232" t="s">
        <v>1</v>
      </c>
      <c r="F669" s="233" t="s">
        <v>731</v>
      </c>
      <c r="G669" s="230"/>
      <c r="H669" s="232" t="s">
        <v>1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9" t="s">
        <v>150</v>
      </c>
      <c r="AU669" s="239" t="s">
        <v>148</v>
      </c>
      <c r="AV669" s="13" t="s">
        <v>81</v>
      </c>
      <c r="AW669" s="13" t="s">
        <v>30</v>
      </c>
      <c r="AX669" s="13" t="s">
        <v>73</v>
      </c>
      <c r="AY669" s="239" t="s">
        <v>139</v>
      </c>
    </row>
    <row r="670" s="14" customFormat="1">
      <c r="A670" s="14"/>
      <c r="B670" s="240"/>
      <c r="C670" s="241"/>
      <c r="D670" s="231" t="s">
        <v>150</v>
      </c>
      <c r="E670" s="242" t="s">
        <v>1</v>
      </c>
      <c r="F670" s="243" t="s">
        <v>148</v>
      </c>
      <c r="G670" s="241"/>
      <c r="H670" s="244">
        <v>2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150</v>
      </c>
      <c r="AU670" s="250" t="s">
        <v>148</v>
      </c>
      <c r="AV670" s="14" t="s">
        <v>148</v>
      </c>
      <c r="AW670" s="14" t="s">
        <v>30</v>
      </c>
      <c r="AX670" s="14" t="s">
        <v>73</v>
      </c>
      <c r="AY670" s="250" t="s">
        <v>139</v>
      </c>
    </row>
    <row r="671" s="15" customFormat="1">
      <c r="A671" s="15"/>
      <c r="B671" s="251"/>
      <c r="C671" s="252"/>
      <c r="D671" s="231" t="s">
        <v>150</v>
      </c>
      <c r="E671" s="253" t="s">
        <v>1</v>
      </c>
      <c r="F671" s="254" t="s">
        <v>164</v>
      </c>
      <c r="G671" s="252"/>
      <c r="H671" s="255">
        <v>2</v>
      </c>
      <c r="I671" s="256"/>
      <c r="J671" s="252"/>
      <c r="K671" s="252"/>
      <c r="L671" s="257"/>
      <c r="M671" s="258"/>
      <c r="N671" s="259"/>
      <c r="O671" s="259"/>
      <c r="P671" s="259"/>
      <c r="Q671" s="259"/>
      <c r="R671" s="259"/>
      <c r="S671" s="259"/>
      <c r="T671" s="260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61" t="s">
        <v>150</v>
      </c>
      <c r="AU671" s="261" t="s">
        <v>148</v>
      </c>
      <c r="AV671" s="15" t="s">
        <v>147</v>
      </c>
      <c r="AW671" s="15" t="s">
        <v>30</v>
      </c>
      <c r="AX671" s="15" t="s">
        <v>81</v>
      </c>
      <c r="AY671" s="261" t="s">
        <v>139</v>
      </c>
    </row>
    <row r="672" s="2" customFormat="1" ht="24.15" customHeight="1">
      <c r="A672" s="38"/>
      <c r="B672" s="39"/>
      <c r="C672" s="215" t="s">
        <v>732</v>
      </c>
      <c r="D672" s="215" t="s">
        <v>143</v>
      </c>
      <c r="E672" s="216" t="s">
        <v>733</v>
      </c>
      <c r="F672" s="217" t="s">
        <v>734</v>
      </c>
      <c r="G672" s="218" t="s">
        <v>146</v>
      </c>
      <c r="H672" s="219">
        <v>5</v>
      </c>
      <c r="I672" s="220"/>
      <c r="J672" s="221">
        <f>ROUND(I672*H672,2)</f>
        <v>0</v>
      </c>
      <c r="K672" s="222"/>
      <c r="L672" s="44"/>
      <c r="M672" s="223" t="s">
        <v>1</v>
      </c>
      <c r="N672" s="224" t="s">
        <v>39</v>
      </c>
      <c r="O672" s="91"/>
      <c r="P672" s="225">
        <f>O672*H672</f>
        <v>0</v>
      </c>
      <c r="Q672" s="225">
        <v>0.00027999999999999998</v>
      </c>
      <c r="R672" s="225">
        <f>Q672*H672</f>
        <v>0.0013999999999999998</v>
      </c>
      <c r="S672" s="225">
        <v>0</v>
      </c>
      <c r="T672" s="226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7" t="s">
        <v>278</v>
      </c>
      <c r="AT672" s="227" t="s">
        <v>143</v>
      </c>
      <c r="AU672" s="227" t="s">
        <v>148</v>
      </c>
      <c r="AY672" s="17" t="s">
        <v>139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7" t="s">
        <v>148</v>
      </c>
      <c r="BK672" s="228">
        <f>ROUND(I672*H672,2)</f>
        <v>0</v>
      </c>
      <c r="BL672" s="17" t="s">
        <v>278</v>
      </c>
      <c r="BM672" s="227" t="s">
        <v>735</v>
      </c>
    </row>
    <row r="673" s="13" customFormat="1">
      <c r="A673" s="13"/>
      <c r="B673" s="229"/>
      <c r="C673" s="230"/>
      <c r="D673" s="231" t="s">
        <v>150</v>
      </c>
      <c r="E673" s="232" t="s">
        <v>1</v>
      </c>
      <c r="F673" s="233" t="s">
        <v>736</v>
      </c>
      <c r="G673" s="230"/>
      <c r="H673" s="232" t="s">
        <v>1</v>
      </c>
      <c r="I673" s="234"/>
      <c r="J673" s="230"/>
      <c r="K673" s="230"/>
      <c r="L673" s="235"/>
      <c r="M673" s="236"/>
      <c r="N673" s="237"/>
      <c r="O673" s="237"/>
      <c r="P673" s="237"/>
      <c r="Q673" s="237"/>
      <c r="R673" s="237"/>
      <c r="S673" s="237"/>
      <c r="T673" s="23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9" t="s">
        <v>150</v>
      </c>
      <c r="AU673" s="239" t="s">
        <v>148</v>
      </c>
      <c r="AV673" s="13" t="s">
        <v>81</v>
      </c>
      <c r="AW673" s="13" t="s">
        <v>30</v>
      </c>
      <c r="AX673" s="13" t="s">
        <v>73</v>
      </c>
      <c r="AY673" s="239" t="s">
        <v>139</v>
      </c>
    </row>
    <row r="674" s="14" customFormat="1">
      <c r="A674" s="14"/>
      <c r="B674" s="240"/>
      <c r="C674" s="241"/>
      <c r="D674" s="231" t="s">
        <v>150</v>
      </c>
      <c r="E674" s="242" t="s">
        <v>1</v>
      </c>
      <c r="F674" s="243" t="s">
        <v>737</v>
      </c>
      <c r="G674" s="241"/>
      <c r="H674" s="244">
        <v>5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0" t="s">
        <v>150</v>
      </c>
      <c r="AU674" s="250" t="s">
        <v>148</v>
      </c>
      <c r="AV674" s="14" t="s">
        <v>148</v>
      </c>
      <c r="AW674" s="14" t="s">
        <v>30</v>
      </c>
      <c r="AX674" s="14" t="s">
        <v>81</v>
      </c>
      <c r="AY674" s="250" t="s">
        <v>139</v>
      </c>
    </row>
    <row r="675" s="2" customFormat="1" ht="21.75" customHeight="1">
      <c r="A675" s="38"/>
      <c r="B675" s="39"/>
      <c r="C675" s="215" t="s">
        <v>738</v>
      </c>
      <c r="D675" s="215" t="s">
        <v>143</v>
      </c>
      <c r="E675" s="216" t="s">
        <v>739</v>
      </c>
      <c r="F675" s="217" t="s">
        <v>740</v>
      </c>
      <c r="G675" s="218" t="s">
        <v>146</v>
      </c>
      <c r="H675" s="219">
        <v>2</v>
      </c>
      <c r="I675" s="220"/>
      <c r="J675" s="221">
        <f>ROUND(I675*H675,2)</f>
        <v>0</v>
      </c>
      <c r="K675" s="222"/>
      <c r="L675" s="44"/>
      <c r="M675" s="223" t="s">
        <v>1</v>
      </c>
      <c r="N675" s="224" t="s">
        <v>39</v>
      </c>
      <c r="O675" s="91"/>
      <c r="P675" s="225">
        <f>O675*H675</f>
        <v>0</v>
      </c>
      <c r="Q675" s="225">
        <v>2.0000000000000002E-05</v>
      </c>
      <c r="R675" s="225">
        <f>Q675*H675</f>
        <v>4.0000000000000003E-05</v>
      </c>
      <c r="S675" s="225">
        <v>0</v>
      </c>
      <c r="T675" s="226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278</v>
      </c>
      <c r="AT675" s="227" t="s">
        <v>143</v>
      </c>
      <c r="AU675" s="227" t="s">
        <v>148</v>
      </c>
      <c r="AY675" s="17" t="s">
        <v>139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148</v>
      </c>
      <c r="BK675" s="228">
        <f>ROUND(I675*H675,2)</f>
        <v>0</v>
      </c>
      <c r="BL675" s="17" t="s">
        <v>278</v>
      </c>
      <c r="BM675" s="227" t="s">
        <v>741</v>
      </c>
    </row>
    <row r="676" s="13" customFormat="1">
      <c r="A676" s="13"/>
      <c r="B676" s="229"/>
      <c r="C676" s="230"/>
      <c r="D676" s="231" t="s">
        <v>150</v>
      </c>
      <c r="E676" s="232" t="s">
        <v>1</v>
      </c>
      <c r="F676" s="233" t="s">
        <v>742</v>
      </c>
      <c r="G676" s="230"/>
      <c r="H676" s="232" t="s">
        <v>1</v>
      </c>
      <c r="I676" s="234"/>
      <c r="J676" s="230"/>
      <c r="K676" s="230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150</v>
      </c>
      <c r="AU676" s="239" t="s">
        <v>148</v>
      </c>
      <c r="AV676" s="13" t="s">
        <v>81</v>
      </c>
      <c r="AW676" s="13" t="s">
        <v>30</v>
      </c>
      <c r="AX676" s="13" t="s">
        <v>73</v>
      </c>
      <c r="AY676" s="239" t="s">
        <v>139</v>
      </c>
    </row>
    <row r="677" s="14" customFormat="1">
      <c r="A677" s="14"/>
      <c r="B677" s="240"/>
      <c r="C677" s="241"/>
      <c r="D677" s="231" t="s">
        <v>150</v>
      </c>
      <c r="E677" s="242" t="s">
        <v>1</v>
      </c>
      <c r="F677" s="243" t="s">
        <v>148</v>
      </c>
      <c r="G677" s="241"/>
      <c r="H677" s="244">
        <v>2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150</v>
      </c>
      <c r="AU677" s="250" t="s">
        <v>148</v>
      </c>
      <c r="AV677" s="14" t="s">
        <v>148</v>
      </c>
      <c r="AW677" s="14" t="s">
        <v>30</v>
      </c>
      <c r="AX677" s="14" t="s">
        <v>73</v>
      </c>
      <c r="AY677" s="250" t="s">
        <v>139</v>
      </c>
    </row>
    <row r="678" s="15" customFormat="1">
      <c r="A678" s="15"/>
      <c r="B678" s="251"/>
      <c r="C678" s="252"/>
      <c r="D678" s="231" t="s">
        <v>150</v>
      </c>
      <c r="E678" s="253" t="s">
        <v>1</v>
      </c>
      <c r="F678" s="254" t="s">
        <v>164</v>
      </c>
      <c r="G678" s="252"/>
      <c r="H678" s="255">
        <v>2</v>
      </c>
      <c r="I678" s="256"/>
      <c r="J678" s="252"/>
      <c r="K678" s="252"/>
      <c r="L678" s="257"/>
      <c r="M678" s="258"/>
      <c r="N678" s="259"/>
      <c r="O678" s="259"/>
      <c r="P678" s="259"/>
      <c r="Q678" s="259"/>
      <c r="R678" s="259"/>
      <c r="S678" s="259"/>
      <c r="T678" s="260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61" t="s">
        <v>150</v>
      </c>
      <c r="AU678" s="261" t="s">
        <v>148</v>
      </c>
      <c r="AV678" s="15" t="s">
        <v>147</v>
      </c>
      <c r="AW678" s="15" t="s">
        <v>30</v>
      </c>
      <c r="AX678" s="15" t="s">
        <v>81</v>
      </c>
      <c r="AY678" s="261" t="s">
        <v>139</v>
      </c>
    </row>
    <row r="679" s="2" customFormat="1" ht="24.15" customHeight="1">
      <c r="A679" s="38"/>
      <c r="B679" s="39"/>
      <c r="C679" s="262" t="s">
        <v>743</v>
      </c>
      <c r="D679" s="262" t="s">
        <v>479</v>
      </c>
      <c r="E679" s="263" t="s">
        <v>744</v>
      </c>
      <c r="F679" s="264" t="s">
        <v>745</v>
      </c>
      <c r="G679" s="265" t="s">
        <v>146</v>
      </c>
      <c r="H679" s="266">
        <v>1</v>
      </c>
      <c r="I679" s="267"/>
      <c r="J679" s="268">
        <f>ROUND(I679*H679,2)</f>
        <v>0</v>
      </c>
      <c r="K679" s="269"/>
      <c r="L679" s="270"/>
      <c r="M679" s="271" t="s">
        <v>1</v>
      </c>
      <c r="N679" s="272" t="s">
        <v>39</v>
      </c>
      <c r="O679" s="91"/>
      <c r="P679" s="225">
        <f>O679*H679</f>
        <v>0</v>
      </c>
      <c r="Q679" s="225">
        <v>0.00010000000000000001</v>
      </c>
      <c r="R679" s="225">
        <f>Q679*H679</f>
        <v>0.00010000000000000001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373</v>
      </c>
      <c r="AT679" s="227" t="s">
        <v>479</v>
      </c>
      <c r="AU679" s="227" t="s">
        <v>148</v>
      </c>
      <c r="AY679" s="17" t="s">
        <v>139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148</v>
      </c>
      <c r="BK679" s="228">
        <f>ROUND(I679*H679,2)</f>
        <v>0</v>
      </c>
      <c r="BL679" s="17" t="s">
        <v>278</v>
      </c>
      <c r="BM679" s="227" t="s">
        <v>746</v>
      </c>
    </row>
    <row r="680" s="13" customFormat="1">
      <c r="A680" s="13"/>
      <c r="B680" s="229"/>
      <c r="C680" s="230"/>
      <c r="D680" s="231" t="s">
        <v>150</v>
      </c>
      <c r="E680" s="232" t="s">
        <v>1</v>
      </c>
      <c r="F680" s="233" t="s">
        <v>742</v>
      </c>
      <c r="G680" s="230"/>
      <c r="H680" s="232" t="s">
        <v>1</v>
      </c>
      <c r="I680" s="234"/>
      <c r="J680" s="230"/>
      <c r="K680" s="230"/>
      <c r="L680" s="235"/>
      <c r="M680" s="236"/>
      <c r="N680" s="237"/>
      <c r="O680" s="237"/>
      <c r="P680" s="237"/>
      <c r="Q680" s="237"/>
      <c r="R680" s="237"/>
      <c r="S680" s="237"/>
      <c r="T680" s="23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9" t="s">
        <v>150</v>
      </c>
      <c r="AU680" s="239" t="s">
        <v>148</v>
      </c>
      <c r="AV680" s="13" t="s">
        <v>81</v>
      </c>
      <c r="AW680" s="13" t="s">
        <v>30</v>
      </c>
      <c r="AX680" s="13" t="s">
        <v>73</v>
      </c>
      <c r="AY680" s="239" t="s">
        <v>139</v>
      </c>
    </row>
    <row r="681" s="14" customFormat="1">
      <c r="A681" s="14"/>
      <c r="B681" s="240"/>
      <c r="C681" s="241"/>
      <c r="D681" s="231" t="s">
        <v>150</v>
      </c>
      <c r="E681" s="242" t="s">
        <v>1</v>
      </c>
      <c r="F681" s="243" t="s">
        <v>81</v>
      </c>
      <c r="G681" s="241"/>
      <c r="H681" s="244">
        <v>1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150</v>
      </c>
      <c r="AU681" s="250" t="s">
        <v>148</v>
      </c>
      <c r="AV681" s="14" t="s">
        <v>148</v>
      </c>
      <c r="AW681" s="14" t="s">
        <v>30</v>
      </c>
      <c r="AX681" s="14" t="s">
        <v>73</v>
      </c>
      <c r="AY681" s="250" t="s">
        <v>139</v>
      </c>
    </row>
    <row r="682" s="15" customFormat="1">
      <c r="A682" s="15"/>
      <c r="B682" s="251"/>
      <c r="C682" s="252"/>
      <c r="D682" s="231" t="s">
        <v>150</v>
      </c>
      <c r="E682" s="253" t="s">
        <v>1</v>
      </c>
      <c r="F682" s="254" t="s">
        <v>164</v>
      </c>
      <c r="G682" s="252"/>
      <c r="H682" s="255">
        <v>1</v>
      </c>
      <c r="I682" s="256"/>
      <c r="J682" s="252"/>
      <c r="K682" s="252"/>
      <c r="L682" s="257"/>
      <c r="M682" s="258"/>
      <c r="N682" s="259"/>
      <c r="O682" s="259"/>
      <c r="P682" s="259"/>
      <c r="Q682" s="259"/>
      <c r="R682" s="259"/>
      <c r="S682" s="259"/>
      <c r="T682" s="260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61" t="s">
        <v>150</v>
      </c>
      <c r="AU682" s="261" t="s">
        <v>148</v>
      </c>
      <c r="AV682" s="15" t="s">
        <v>147</v>
      </c>
      <c r="AW682" s="15" t="s">
        <v>30</v>
      </c>
      <c r="AX682" s="15" t="s">
        <v>81</v>
      </c>
      <c r="AY682" s="261" t="s">
        <v>139</v>
      </c>
    </row>
    <row r="683" s="2" customFormat="1" ht="16.5" customHeight="1">
      <c r="A683" s="38"/>
      <c r="B683" s="39"/>
      <c r="C683" s="215" t="s">
        <v>747</v>
      </c>
      <c r="D683" s="215" t="s">
        <v>143</v>
      </c>
      <c r="E683" s="216" t="s">
        <v>748</v>
      </c>
      <c r="F683" s="217" t="s">
        <v>749</v>
      </c>
      <c r="G683" s="218" t="s">
        <v>146</v>
      </c>
      <c r="H683" s="219">
        <v>2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0</v>
      </c>
      <c r="R683" s="225">
        <f>Q683*H683</f>
        <v>0</v>
      </c>
      <c r="S683" s="225">
        <v>0.0055999999999999999</v>
      </c>
      <c r="T683" s="226">
        <f>S683*H683</f>
        <v>0.0112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278</v>
      </c>
      <c r="AT683" s="227" t="s">
        <v>143</v>
      </c>
      <c r="AU683" s="227" t="s">
        <v>148</v>
      </c>
      <c r="AY683" s="17" t="s">
        <v>139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148</v>
      </c>
      <c r="BK683" s="228">
        <f>ROUND(I683*H683,2)</f>
        <v>0</v>
      </c>
      <c r="BL683" s="17" t="s">
        <v>278</v>
      </c>
      <c r="BM683" s="227" t="s">
        <v>750</v>
      </c>
    </row>
    <row r="684" s="14" customFormat="1">
      <c r="A684" s="14"/>
      <c r="B684" s="240"/>
      <c r="C684" s="241"/>
      <c r="D684" s="231" t="s">
        <v>150</v>
      </c>
      <c r="E684" s="242" t="s">
        <v>1</v>
      </c>
      <c r="F684" s="243" t="s">
        <v>148</v>
      </c>
      <c r="G684" s="241"/>
      <c r="H684" s="244">
        <v>2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150</v>
      </c>
      <c r="AU684" s="250" t="s">
        <v>148</v>
      </c>
      <c r="AV684" s="14" t="s">
        <v>148</v>
      </c>
      <c r="AW684" s="14" t="s">
        <v>30</v>
      </c>
      <c r="AX684" s="14" t="s">
        <v>81</v>
      </c>
      <c r="AY684" s="250" t="s">
        <v>139</v>
      </c>
    </row>
    <row r="685" s="2" customFormat="1" ht="16.5" customHeight="1">
      <c r="A685" s="38"/>
      <c r="B685" s="39"/>
      <c r="C685" s="215" t="s">
        <v>751</v>
      </c>
      <c r="D685" s="215" t="s">
        <v>143</v>
      </c>
      <c r="E685" s="216" t="s">
        <v>752</v>
      </c>
      <c r="F685" s="217" t="s">
        <v>753</v>
      </c>
      <c r="G685" s="218" t="s">
        <v>146</v>
      </c>
      <c r="H685" s="219">
        <v>2</v>
      </c>
      <c r="I685" s="220"/>
      <c r="J685" s="221">
        <f>ROUND(I685*H685,2)</f>
        <v>0</v>
      </c>
      <c r="K685" s="222"/>
      <c r="L685" s="44"/>
      <c r="M685" s="223" t="s">
        <v>1</v>
      </c>
      <c r="N685" s="224" t="s">
        <v>39</v>
      </c>
      <c r="O685" s="91"/>
      <c r="P685" s="225">
        <f>O685*H685</f>
        <v>0</v>
      </c>
      <c r="Q685" s="225">
        <v>2.0000000000000002E-05</v>
      </c>
      <c r="R685" s="225">
        <f>Q685*H685</f>
        <v>4.0000000000000003E-05</v>
      </c>
      <c r="S685" s="225">
        <v>2.0000000000000002E-05</v>
      </c>
      <c r="T685" s="226">
        <f>S685*H685</f>
        <v>4.0000000000000003E-05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7" t="s">
        <v>278</v>
      </c>
      <c r="AT685" s="227" t="s">
        <v>143</v>
      </c>
      <c r="AU685" s="227" t="s">
        <v>148</v>
      </c>
      <c r="AY685" s="17" t="s">
        <v>139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7" t="s">
        <v>148</v>
      </c>
      <c r="BK685" s="228">
        <f>ROUND(I685*H685,2)</f>
        <v>0</v>
      </c>
      <c r="BL685" s="17" t="s">
        <v>278</v>
      </c>
      <c r="BM685" s="227" t="s">
        <v>754</v>
      </c>
    </row>
    <row r="686" s="14" customFormat="1">
      <c r="A686" s="14"/>
      <c r="B686" s="240"/>
      <c r="C686" s="241"/>
      <c r="D686" s="231" t="s">
        <v>150</v>
      </c>
      <c r="E686" s="242" t="s">
        <v>1</v>
      </c>
      <c r="F686" s="243" t="s">
        <v>148</v>
      </c>
      <c r="G686" s="241"/>
      <c r="H686" s="244">
        <v>2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0" t="s">
        <v>150</v>
      </c>
      <c r="AU686" s="250" t="s">
        <v>148</v>
      </c>
      <c r="AV686" s="14" t="s">
        <v>148</v>
      </c>
      <c r="AW686" s="14" t="s">
        <v>30</v>
      </c>
      <c r="AX686" s="14" t="s">
        <v>81</v>
      </c>
      <c r="AY686" s="250" t="s">
        <v>139</v>
      </c>
    </row>
    <row r="687" s="2" customFormat="1" ht="33" customHeight="1">
      <c r="A687" s="38"/>
      <c r="B687" s="39"/>
      <c r="C687" s="215" t="s">
        <v>755</v>
      </c>
      <c r="D687" s="215" t="s">
        <v>143</v>
      </c>
      <c r="E687" s="216" t="s">
        <v>756</v>
      </c>
      <c r="F687" s="217" t="s">
        <v>757</v>
      </c>
      <c r="G687" s="218" t="s">
        <v>146</v>
      </c>
      <c r="H687" s="219">
        <v>2</v>
      </c>
      <c r="I687" s="220"/>
      <c r="J687" s="221">
        <f>ROUND(I687*H687,2)</f>
        <v>0</v>
      </c>
      <c r="K687" s="222"/>
      <c r="L687" s="44"/>
      <c r="M687" s="223" t="s">
        <v>1</v>
      </c>
      <c r="N687" s="224" t="s">
        <v>39</v>
      </c>
      <c r="O687" s="91"/>
      <c r="P687" s="225">
        <f>O687*H687</f>
        <v>0</v>
      </c>
      <c r="Q687" s="225">
        <v>0.00155</v>
      </c>
      <c r="R687" s="225">
        <f>Q687*H687</f>
        <v>0.0030999999999999999</v>
      </c>
      <c r="S687" s="225">
        <v>0</v>
      </c>
      <c r="T687" s="226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278</v>
      </c>
      <c r="AT687" s="227" t="s">
        <v>143</v>
      </c>
      <c r="AU687" s="227" t="s">
        <v>148</v>
      </c>
      <c r="AY687" s="17" t="s">
        <v>139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148</v>
      </c>
      <c r="BK687" s="228">
        <f>ROUND(I687*H687,2)</f>
        <v>0</v>
      </c>
      <c r="BL687" s="17" t="s">
        <v>278</v>
      </c>
      <c r="BM687" s="227" t="s">
        <v>758</v>
      </c>
    </row>
    <row r="688" s="13" customFormat="1">
      <c r="A688" s="13"/>
      <c r="B688" s="229"/>
      <c r="C688" s="230"/>
      <c r="D688" s="231" t="s">
        <v>150</v>
      </c>
      <c r="E688" s="232" t="s">
        <v>1</v>
      </c>
      <c r="F688" s="233" t="s">
        <v>759</v>
      </c>
      <c r="G688" s="230"/>
      <c r="H688" s="232" t="s">
        <v>1</v>
      </c>
      <c r="I688" s="234"/>
      <c r="J688" s="230"/>
      <c r="K688" s="230"/>
      <c r="L688" s="235"/>
      <c r="M688" s="236"/>
      <c r="N688" s="237"/>
      <c r="O688" s="237"/>
      <c r="P688" s="237"/>
      <c r="Q688" s="237"/>
      <c r="R688" s="237"/>
      <c r="S688" s="237"/>
      <c r="T688" s="23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9" t="s">
        <v>150</v>
      </c>
      <c r="AU688" s="239" t="s">
        <v>148</v>
      </c>
      <c r="AV688" s="13" t="s">
        <v>81</v>
      </c>
      <c r="AW688" s="13" t="s">
        <v>30</v>
      </c>
      <c r="AX688" s="13" t="s">
        <v>73</v>
      </c>
      <c r="AY688" s="239" t="s">
        <v>139</v>
      </c>
    </row>
    <row r="689" s="14" customFormat="1">
      <c r="A689" s="14"/>
      <c r="B689" s="240"/>
      <c r="C689" s="241"/>
      <c r="D689" s="231" t="s">
        <v>150</v>
      </c>
      <c r="E689" s="242" t="s">
        <v>1</v>
      </c>
      <c r="F689" s="243" t="s">
        <v>549</v>
      </c>
      <c r="G689" s="241"/>
      <c r="H689" s="244">
        <v>2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0" t="s">
        <v>150</v>
      </c>
      <c r="AU689" s="250" t="s">
        <v>148</v>
      </c>
      <c r="AV689" s="14" t="s">
        <v>148</v>
      </c>
      <c r="AW689" s="14" t="s">
        <v>30</v>
      </c>
      <c r="AX689" s="14" t="s">
        <v>81</v>
      </c>
      <c r="AY689" s="250" t="s">
        <v>139</v>
      </c>
    </row>
    <row r="690" s="2" customFormat="1" ht="24.15" customHeight="1">
      <c r="A690" s="38"/>
      <c r="B690" s="39"/>
      <c r="C690" s="215" t="s">
        <v>760</v>
      </c>
      <c r="D690" s="215" t="s">
        <v>143</v>
      </c>
      <c r="E690" s="216" t="s">
        <v>761</v>
      </c>
      <c r="F690" s="217" t="s">
        <v>762</v>
      </c>
      <c r="G690" s="218" t="s">
        <v>177</v>
      </c>
      <c r="H690" s="219">
        <v>33.5</v>
      </c>
      <c r="I690" s="220"/>
      <c r="J690" s="221">
        <f>ROUND(I690*H690,2)</f>
        <v>0</v>
      </c>
      <c r="K690" s="222"/>
      <c r="L690" s="44"/>
      <c r="M690" s="223" t="s">
        <v>1</v>
      </c>
      <c r="N690" s="224" t="s">
        <v>39</v>
      </c>
      <c r="O690" s="91"/>
      <c r="P690" s="225">
        <f>O690*H690</f>
        <v>0</v>
      </c>
      <c r="Q690" s="225">
        <v>0.00019000000000000001</v>
      </c>
      <c r="R690" s="225">
        <f>Q690*H690</f>
        <v>0.006365</v>
      </c>
      <c r="S690" s="225">
        <v>0</v>
      </c>
      <c r="T690" s="226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27" t="s">
        <v>278</v>
      </c>
      <c r="AT690" s="227" t="s">
        <v>143</v>
      </c>
      <c r="AU690" s="227" t="s">
        <v>148</v>
      </c>
      <c r="AY690" s="17" t="s">
        <v>139</v>
      </c>
      <c r="BE690" s="228">
        <f>IF(N690="základní",J690,0)</f>
        <v>0</v>
      </c>
      <c r="BF690" s="228">
        <f>IF(N690="snížená",J690,0)</f>
        <v>0</v>
      </c>
      <c r="BG690" s="228">
        <f>IF(N690="zákl. přenesená",J690,0)</f>
        <v>0</v>
      </c>
      <c r="BH690" s="228">
        <f>IF(N690="sníž. přenesená",J690,0)</f>
        <v>0</v>
      </c>
      <c r="BI690" s="228">
        <f>IF(N690="nulová",J690,0)</f>
        <v>0</v>
      </c>
      <c r="BJ690" s="17" t="s">
        <v>148</v>
      </c>
      <c r="BK690" s="228">
        <f>ROUND(I690*H690,2)</f>
        <v>0</v>
      </c>
      <c r="BL690" s="17" t="s">
        <v>278</v>
      </c>
      <c r="BM690" s="227" t="s">
        <v>763</v>
      </c>
    </row>
    <row r="691" s="14" customFormat="1">
      <c r="A691" s="14"/>
      <c r="B691" s="240"/>
      <c r="C691" s="241"/>
      <c r="D691" s="231" t="s">
        <v>150</v>
      </c>
      <c r="E691" s="242" t="s">
        <v>1</v>
      </c>
      <c r="F691" s="243" t="s">
        <v>682</v>
      </c>
      <c r="G691" s="241"/>
      <c r="H691" s="244">
        <v>33.5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150</v>
      </c>
      <c r="AU691" s="250" t="s">
        <v>148</v>
      </c>
      <c r="AV691" s="14" t="s">
        <v>148</v>
      </c>
      <c r="AW691" s="14" t="s">
        <v>30</v>
      </c>
      <c r="AX691" s="14" t="s">
        <v>81</v>
      </c>
      <c r="AY691" s="250" t="s">
        <v>139</v>
      </c>
    </row>
    <row r="692" s="2" customFormat="1" ht="21.75" customHeight="1">
      <c r="A692" s="38"/>
      <c r="B692" s="39"/>
      <c r="C692" s="215" t="s">
        <v>764</v>
      </c>
      <c r="D692" s="215" t="s">
        <v>143</v>
      </c>
      <c r="E692" s="216" t="s">
        <v>765</v>
      </c>
      <c r="F692" s="217" t="s">
        <v>766</v>
      </c>
      <c r="G692" s="218" t="s">
        <v>177</v>
      </c>
      <c r="H692" s="219">
        <v>33.5</v>
      </c>
      <c r="I692" s="220"/>
      <c r="J692" s="221">
        <f>ROUND(I692*H692,2)</f>
        <v>0</v>
      </c>
      <c r="K692" s="222"/>
      <c r="L692" s="44"/>
      <c r="M692" s="223" t="s">
        <v>1</v>
      </c>
      <c r="N692" s="224" t="s">
        <v>39</v>
      </c>
      <c r="O692" s="91"/>
      <c r="P692" s="225">
        <f>O692*H692</f>
        <v>0</v>
      </c>
      <c r="Q692" s="225">
        <v>1.0000000000000001E-05</v>
      </c>
      <c r="R692" s="225">
        <f>Q692*H692</f>
        <v>0.00033500000000000001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278</v>
      </c>
      <c r="AT692" s="227" t="s">
        <v>143</v>
      </c>
      <c r="AU692" s="227" t="s">
        <v>148</v>
      </c>
      <c r="AY692" s="17" t="s">
        <v>139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148</v>
      </c>
      <c r="BK692" s="228">
        <f>ROUND(I692*H692,2)</f>
        <v>0</v>
      </c>
      <c r="BL692" s="17" t="s">
        <v>278</v>
      </c>
      <c r="BM692" s="227" t="s">
        <v>767</v>
      </c>
    </row>
    <row r="693" s="14" customFormat="1">
      <c r="A693" s="14"/>
      <c r="B693" s="240"/>
      <c r="C693" s="241"/>
      <c r="D693" s="231" t="s">
        <v>150</v>
      </c>
      <c r="E693" s="242" t="s">
        <v>1</v>
      </c>
      <c r="F693" s="243" t="s">
        <v>682</v>
      </c>
      <c r="G693" s="241"/>
      <c r="H693" s="244">
        <v>33.5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0" t="s">
        <v>150</v>
      </c>
      <c r="AU693" s="250" t="s">
        <v>148</v>
      </c>
      <c r="AV693" s="14" t="s">
        <v>148</v>
      </c>
      <c r="AW693" s="14" t="s">
        <v>30</v>
      </c>
      <c r="AX693" s="14" t="s">
        <v>81</v>
      </c>
      <c r="AY693" s="250" t="s">
        <v>139</v>
      </c>
    </row>
    <row r="694" s="2" customFormat="1" ht="24.15" customHeight="1">
      <c r="A694" s="38"/>
      <c r="B694" s="39"/>
      <c r="C694" s="215" t="s">
        <v>768</v>
      </c>
      <c r="D694" s="215" t="s">
        <v>143</v>
      </c>
      <c r="E694" s="216" t="s">
        <v>769</v>
      </c>
      <c r="F694" s="217" t="s">
        <v>770</v>
      </c>
      <c r="G694" s="218" t="s">
        <v>436</v>
      </c>
      <c r="H694" s="219">
        <v>0.055</v>
      </c>
      <c r="I694" s="220"/>
      <c r="J694" s="221">
        <f>ROUND(I694*H694,2)</f>
        <v>0</v>
      </c>
      <c r="K694" s="222"/>
      <c r="L694" s="44"/>
      <c r="M694" s="223" t="s">
        <v>1</v>
      </c>
      <c r="N694" s="224" t="s">
        <v>39</v>
      </c>
      <c r="O694" s="91"/>
      <c r="P694" s="225">
        <f>O694*H694</f>
        <v>0</v>
      </c>
      <c r="Q694" s="225">
        <v>0</v>
      </c>
      <c r="R694" s="225">
        <f>Q694*H694</f>
        <v>0</v>
      </c>
      <c r="S694" s="225">
        <v>0</v>
      </c>
      <c r="T694" s="226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7" t="s">
        <v>278</v>
      </c>
      <c r="AT694" s="227" t="s">
        <v>143</v>
      </c>
      <c r="AU694" s="227" t="s">
        <v>148</v>
      </c>
      <c r="AY694" s="17" t="s">
        <v>139</v>
      </c>
      <c r="BE694" s="228">
        <f>IF(N694="základní",J694,0)</f>
        <v>0</v>
      </c>
      <c r="BF694" s="228">
        <f>IF(N694="snížená",J694,0)</f>
        <v>0</v>
      </c>
      <c r="BG694" s="228">
        <f>IF(N694="zákl. přenesená",J694,0)</f>
        <v>0</v>
      </c>
      <c r="BH694" s="228">
        <f>IF(N694="sníž. přenesená",J694,0)</f>
        <v>0</v>
      </c>
      <c r="BI694" s="228">
        <f>IF(N694="nulová",J694,0)</f>
        <v>0</v>
      </c>
      <c r="BJ694" s="17" t="s">
        <v>148</v>
      </c>
      <c r="BK694" s="228">
        <f>ROUND(I694*H694,2)</f>
        <v>0</v>
      </c>
      <c r="BL694" s="17" t="s">
        <v>278</v>
      </c>
      <c r="BM694" s="227" t="s">
        <v>771</v>
      </c>
    </row>
    <row r="695" s="2" customFormat="1" ht="33" customHeight="1">
      <c r="A695" s="38"/>
      <c r="B695" s="39"/>
      <c r="C695" s="215" t="s">
        <v>772</v>
      </c>
      <c r="D695" s="215" t="s">
        <v>143</v>
      </c>
      <c r="E695" s="216" t="s">
        <v>773</v>
      </c>
      <c r="F695" s="217" t="s">
        <v>774</v>
      </c>
      <c r="G695" s="218" t="s">
        <v>436</v>
      </c>
      <c r="H695" s="219">
        <v>0.16500000000000001</v>
      </c>
      <c r="I695" s="220"/>
      <c r="J695" s="221">
        <f>ROUND(I695*H695,2)</f>
        <v>0</v>
      </c>
      <c r="K695" s="222"/>
      <c r="L695" s="44"/>
      <c r="M695" s="223" t="s">
        <v>1</v>
      </c>
      <c r="N695" s="224" t="s">
        <v>39</v>
      </c>
      <c r="O695" s="91"/>
      <c r="P695" s="225">
        <f>O695*H695</f>
        <v>0</v>
      </c>
      <c r="Q695" s="225">
        <v>0</v>
      </c>
      <c r="R695" s="225">
        <f>Q695*H695</f>
        <v>0</v>
      </c>
      <c r="S695" s="225">
        <v>0</v>
      </c>
      <c r="T695" s="226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278</v>
      </c>
      <c r="AT695" s="227" t="s">
        <v>143</v>
      </c>
      <c r="AU695" s="227" t="s">
        <v>148</v>
      </c>
      <c r="AY695" s="17" t="s">
        <v>139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148</v>
      </c>
      <c r="BK695" s="228">
        <f>ROUND(I695*H695,2)</f>
        <v>0</v>
      </c>
      <c r="BL695" s="17" t="s">
        <v>278</v>
      </c>
      <c r="BM695" s="227" t="s">
        <v>775</v>
      </c>
    </row>
    <row r="696" s="14" customFormat="1">
      <c r="A696" s="14"/>
      <c r="B696" s="240"/>
      <c r="C696" s="241"/>
      <c r="D696" s="231" t="s">
        <v>150</v>
      </c>
      <c r="E696" s="241"/>
      <c r="F696" s="243" t="s">
        <v>776</v>
      </c>
      <c r="G696" s="241"/>
      <c r="H696" s="244">
        <v>0.16500000000000001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0" t="s">
        <v>150</v>
      </c>
      <c r="AU696" s="250" t="s">
        <v>148</v>
      </c>
      <c r="AV696" s="14" t="s">
        <v>148</v>
      </c>
      <c r="AW696" s="14" t="s">
        <v>4</v>
      </c>
      <c r="AX696" s="14" t="s">
        <v>81</v>
      </c>
      <c r="AY696" s="250" t="s">
        <v>139</v>
      </c>
    </row>
    <row r="697" s="12" customFormat="1" ht="22.8" customHeight="1">
      <c r="A697" s="12"/>
      <c r="B697" s="199"/>
      <c r="C697" s="200"/>
      <c r="D697" s="201" t="s">
        <v>72</v>
      </c>
      <c r="E697" s="213" t="s">
        <v>777</v>
      </c>
      <c r="F697" s="213" t="s">
        <v>778</v>
      </c>
      <c r="G697" s="200"/>
      <c r="H697" s="200"/>
      <c r="I697" s="203"/>
      <c r="J697" s="214">
        <f>BK697</f>
        <v>0</v>
      </c>
      <c r="K697" s="200"/>
      <c r="L697" s="205"/>
      <c r="M697" s="206"/>
      <c r="N697" s="207"/>
      <c r="O697" s="207"/>
      <c r="P697" s="208">
        <f>SUM(P698:P704)</f>
        <v>0</v>
      </c>
      <c r="Q697" s="207"/>
      <c r="R697" s="208">
        <f>SUM(R698:R704)</f>
        <v>0.00017999999999999998</v>
      </c>
      <c r="S697" s="207"/>
      <c r="T697" s="209">
        <f>SUM(T698:T704)</f>
        <v>0.00513</v>
      </c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R697" s="210" t="s">
        <v>148</v>
      </c>
      <c r="AT697" s="211" t="s">
        <v>72</v>
      </c>
      <c r="AU697" s="211" t="s">
        <v>81</v>
      </c>
      <c r="AY697" s="210" t="s">
        <v>139</v>
      </c>
      <c r="BK697" s="212">
        <f>SUM(BK698:BK704)</f>
        <v>0</v>
      </c>
    </row>
    <row r="698" s="2" customFormat="1" ht="24.15" customHeight="1">
      <c r="A698" s="38"/>
      <c r="B698" s="39"/>
      <c r="C698" s="215" t="s">
        <v>779</v>
      </c>
      <c r="D698" s="215" t="s">
        <v>143</v>
      </c>
      <c r="E698" s="216" t="s">
        <v>780</v>
      </c>
      <c r="F698" s="217" t="s">
        <v>781</v>
      </c>
      <c r="G698" s="218" t="s">
        <v>782</v>
      </c>
      <c r="H698" s="219">
        <v>1</v>
      </c>
      <c r="I698" s="220"/>
      <c r="J698" s="221">
        <f>ROUND(I698*H698,2)</f>
        <v>0</v>
      </c>
      <c r="K698" s="222"/>
      <c r="L698" s="44"/>
      <c r="M698" s="223" t="s">
        <v>1</v>
      </c>
      <c r="N698" s="224" t="s">
        <v>39</v>
      </c>
      <c r="O698" s="91"/>
      <c r="P698" s="225">
        <f>O698*H698</f>
        <v>0</v>
      </c>
      <c r="Q698" s="225">
        <v>0</v>
      </c>
      <c r="R698" s="225">
        <f>Q698*H698</f>
        <v>0</v>
      </c>
      <c r="S698" s="225">
        <v>0.00513</v>
      </c>
      <c r="T698" s="226">
        <f>S698*H698</f>
        <v>0.00513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27" t="s">
        <v>278</v>
      </c>
      <c r="AT698" s="227" t="s">
        <v>143</v>
      </c>
      <c r="AU698" s="227" t="s">
        <v>148</v>
      </c>
      <c r="AY698" s="17" t="s">
        <v>139</v>
      </c>
      <c r="BE698" s="228">
        <f>IF(N698="základní",J698,0)</f>
        <v>0</v>
      </c>
      <c r="BF698" s="228">
        <f>IF(N698="snížená",J698,0)</f>
        <v>0</v>
      </c>
      <c r="BG698" s="228">
        <f>IF(N698="zákl. přenesená",J698,0)</f>
        <v>0</v>
      </c>
      <c r="BH698" s="228">
        <f>IF(N698="sníž. přenesená",J698,0)</f>
        <v>0</v>
      </c>
      <c r="BI698" s="228">
        <f>IF(N698="nulová",J698,0)</f>
        <v>0</v>
      </c>
      <c r="BJ698" s="17" t="s">
        <v>148</v>
      </c>
      <c r="BK698" s="228">
        <f>ROUND(I698*H698,2)</f>
        <v>0</v>
      </c>
      <c r="BL698" s="17" t="s">
        <v>278</v>
      </c>
      <c r="BM698" s="227" t="s">
        <v>783</v>
      </c>
    </row>
    <row r="699" s="2" customFormat="1" ht="24.15" customHeight="1">
      <c r="A699" s="38"/>
      <c r="B699" s="39"/>
      <c r="C699" s="215" t="s">
        <v>784</v>
      </c>
      <c r="D699" s="215" t="s">
        <v>143</v>
      </c>
      <c r="E699" s="216" t="s">
        <v>785</v>
      </c>
      <c r="F699" s="217" t="s">
        <v>786</v>
      </c>
      <c r="G699" s="218" t="s">
        <v>672</v>
      </c>
      <c r="H699" s="219">
        <v>1</v>
      </c>
      <c r="I699" s="220"/>
      <c r="J699" s="221">
        <f>ROUND(I699*H699,2)</f>
        <v>0</v>
      </c>
      <c r="K699" s="222"/>
      <c r="L699" s="44"/>
      <c r="M699" s="223" t="s">
        <v>1</v>
      </c>
      <c r="N699" s="224" t="s">
        <v>39</v>
      </c>
      <c r="O699" s="91"/>
      <c r="P699" s="225">
        <f>O699*H699</f>
        <v>0</v>
      </c>
      <c r="Q699" s="225">
        <v>6.9999999999999994E-05</v>
      </c>
      <c r="R699" s="225">
        <f>Q699*H699</f>
        <v>6.9999999999999994E-05</v>
      </c>
      <c r="S699" s="225">
        <v>0</v>
      </c>
      <c r="T699" s="226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278</v>
      </c>
      <c r="AT699" s="227" t="s">
        <v>143</v>
      </c>
      <c r="AU699" s="227" t="s">
        <v>148</v>
      </c>
      <c r="AY699" s="17" t="s">
        <v>139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148</v>
      </c>
      <c r="BK699" s="228">
        <f>ROUND(I699*H699,2)</f>
        <v>0</v>
      </c>
      <c r="BL699" s="17" t="s">
        <v>278</v>
      </c>
      <c r="BM699" s="227" t="s">
        <v>787</v>
      </c>
    </row>
    <row r="700" s="2" customFormat="1" ht="21.75" customHeight="1">
      <c r="A700" s="38"/>
      <c r="B700" s="39"/>
      <c r="C700" s="262" t="s">
        <v>788</v>
      </c>
      <c r="D700" s="262" t="s">
        <v>479</v>
      </c>
      <c r="E700" s="263" t="s">
        <v>789</v>
      </c>
      <c r="F700" s="264" t="s">
        <v>790</v>
      </c>
      <c r="G700" s="265" t="s">
        <v>146</v>
      </c>
      <c r="H700" s="266">
        <v>1</v>
      </c>
      <c r="I700" s="267"/>
      <c r="J700" s="268">
        <f>ROUND(I700*H700,2)</f>
        <v>0</v>
      </c>
      <c r="K700" s="269"/>
      <c r="L700" s="270"/>
      <c r="M700" s="271" t="s">
        <v>1</v>
      </c>
      <c r="N700" s="272" t="s">
        <v>39</v>
      </c>
      <c r="O700" s="91"/>
      <c r="P700" s="225">
        <f>O700*H700</f>
        <v>0</v>
      </c>
      <c r="Q700" s="225">
        <v>0.00011</v>
      </c>
      <c r="R700" s="225">
        <f>Q700*H700</f>
        <v>0.00011</v>
      </c>
      <c r="S700" s="225">
        <v>0</v>
      </c>
      <c r="T700" s="226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7" t="s">
        <v>373</v>
      </c>
      <c r="AT700" s="227" t="s">
        <v>479</v>
      </c>
      <c r="AU700" s="227" t="s">
        <v>148</v>
      </c>
      <c r="AY700" s="17" t="s">
        <v>139</v>
      </c>
      <c r="BE700" s="228">
        <f>IF(N700="základní",J700,0)</f>
        <v>0</v>
      </c>
      <c r="BF700" s="228">
        <f>IF(N700="snížená",J700,0)</f>
        <v>0</v>
      </c>
      <c r="BG700" s="228">
        <f>IF(N700="zákl. přenesená",J700,0)</f>
        <v>0</v>
      </c>
      <c r="BH700" s="228">
        <f>IF(N700="sníž. přenesená",J700,0)</f>
        <v>0</v>
      </c>
      <c r="BI700" s="228">
        <f>IF(N700="nulová",J700,0)</f>
        <v>0</v>
      </c>
      <c r="BJ700" s="17" t="s">
        <v>148</v>
      </c>
      <c r="BK700" s="228">
        <f>ROUND(I700*H700,2)</f>
        <v>0</v>
      </c>
      <c r="BL700" s="17" t="s">
        <v>278</v>
      </c>
      <c r="BM700" s="227" t="s">
        <v>791</v>
      </c>
    </row>
    <row r="701" s="14" customFormat="1">
      <c r="A701" s="14"/>
      <c r="B701" s="240"/>
      <c r="C701" s="241"/>
      <c r="D701" s="231" t="s">
        <v>150</v>
      </c>
      <c r="E701" s="242" t="s">
        <v>1</v>
      </c>
      <c r="F701" s="243" t="s">
        <v>81</v>
      </c>
      <c r="G701" s="241"/>
      <c r="H701" s="244">
        <v>1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150</v>
      </c>
      <c r="AU701" s="250" t="s">
        <v>148</v>
      </c>
      <c r="AV701" s="14" t="s">
        <v>148</v>
      </c>
      <c r="AW701" s="14" t="s">
        <v>30</v>
      </c>
      <c r="AX701" s="14" t="s">
        <v>81</v>
      </c>
      <c r="AY701" s="250" t="s">
        <v>139</v>
      </c>
    </row>
    <row r="702" s="2" customFormat="1" ht="24.15" customHeight="1">
      <c r="A702" s="38"/>
      <c r="B702" s="39"/>
      <c r="C702" s="215" t="s">
        <v>792</v>
      </c>
      <c r="D702" s="215" t="s">
        <v>143</v>
      </c>
      <c r="E702" s="216" t="s">
        <v>793</v>
      </c>
      <c r="F702" s="217" t="s">
        <v>794</v>
      </c>
      <c r="G702" s="218" t="s">
        <v>795</v>
      </c>
      <c r="H702" s="273"/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39</v>
      </c>
      <c r="O702" s="91"/>
      <c r="P702" s="225">
        <f>O702*H702</f>
        <v>0</v>
      </c>
      <c r="Q702" s="225">
        <v>0</v>
      </c>
      <c r="R702" s="225">
        <f>Q702*H702</f>
        <v>0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278</v>
      </c>
      <c r="AT702" s="227" t="s">
        <v>143</v>
      </c>
      <c r="AU702" s="227" t="s">
        <v>148</v>
      </c>
      <c r="AY702" s="17" t="s">
        <v>139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148</v>
      </c>
      <c r="BK702" s="228">
        <f>ROUND(I702*H702,2)</f>
        <v>0</v>
      </c>
      <c r="BL702" s="17" t="s">
        <v>278</v>
      </c>
      <c r="BM702" s="227" t="s">
        <v>796</v>
      </c>
    </row>
    <row r="703" s="2" customFormat="1" ht="33" customHeight="1">
      <c r="A703" s="38"/>
      <c r="B703" s="39"/>
      <c r="C703" s="215" t="s">
        <v>797</v>
      </c>
      <c r="D703" s="215" t="s">
        <v>143</v>
      </c>
      <c r="E703" s="216" t="s">
        <v>798</v>
      </c>
      <c r="F703" s="217" t="s">
        <v>799</v>
      </c>
      <c r="G703" s="218" t="s">
        <v>795</v>
      </c>
      <c r="H703" s="273"/>
      <c r="I703" s="220"/>
      <c r="J703" s="221">
        <f>ROUND(I703*H703,2)</f>
        <v>0</v>
      </c>
      <c r="K703" s="222"/>
      <c r="L703" s="44"/>
      <c r="M703" s="223" t="s">
        <v>1</v>
      </c>
      <c r="N703" s="224" t="s">
        <v>39</v>
      </c>
      <c r="O703" s="91"/>
      <c r="P703" s="225">
        <f>O703*H703</f>
        <v>0</v>
      </c>
      <c r="Q703" s="225">
        <v>0</v>
      </c>
      <c r="R703" s="225">
        <f>Q703*H703</f>
        <v>0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278</v>
      </c>
      <c r="AT703" s="227" t="s">
        <v>143</v>
      </c>
      <c r="AU703" s="227" t="s">
        <v>148</v>
      </c>
      <c r="AY703" s="17" t="s">
        <v>139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148</v>
      </c>
      <c r="BK703" s="228">
        <f>ROUND(I703*H703,2)</f>
        <v>0</v>
      </c>
      <c r="BL703" s="17" t="s">
        <v>278</v>
      </c>
      <c r="BM703" s="227" t="s">
        <v>800</v>
      </c>
    </row>
    <row r="704" s="14" customFormat="1">
      <c r="A704" s="14"/>
      <c r="B704" s="240"/>
      <c r="C704" s="241"/>
      <c r="D704" s="231" t="s">
        <v>150</v>
      </c>
      <c r="E704" s="241"/>
      <c r="F704" s="243" t="s">
        <v>801</v>
      </c>
      <c r="G704" s="241"/>
      <c r="H704" s="244">
        <v>8.6010000000000009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150</v>
      </c>
      <c r="AU704" s="250" t="s">
        <v>148</v>
      </c>
      <c r="AV704" s="14" t="s">
        <v>148</v>
      </c>
      <c r="AW704" s="14" t="s">
        <v>4</v>
      </c>
      <c r="AX704" s="14" t="s">
        <v>81</v>
      </c>
      <c r="AY704" s="250" t="s">
        <v>139</v>
      </c>
    </row>
    <row r="705" s="12" customFormat="1" ht="22.8" customHeight="1">
      <c r="A705" s="12"/>
      <c r="B705" s="199"/>
      <c r="C705" s="200"/>
      <c r="D705" s="201" t="s">
        <v>72</v>
      </c>
      <c r="E705" s="213" t="s">
        <v>802</v>
      </c>
      <c r="F705" s="213" t="s">
        <v>803</v>
      </c>
      <c r="G705" s="200"/>
      <c r="H705" s="200"/>
      <c r="I705" s="203"/>
      <c r="J705" s="214">
        <f>BK705</f>
        <v>0</v>
      </c>
      <c r="K705" s="200"/>
      <c r="L705" s="205"/>
      <c r="M705" s="206"/>
      <c r="N705" s="207"/>
      <c r="O705" s="207"/>
      <c r="P705" s="208">
        <f>SUM(P706:P782)</f>
        <v>0</v>
      </c>
      <c r="Q705" s="207"/>
      <c r="R705" s="208">
        <f>SUM(R706:R782)</f>
        <v>0.13930000000000001</v>
      </c>
      <c r="S705" s="207"/>
      <c r="T705" s="209">
        <f>SUM(T706:T782)</f>
        <v>0.16297</v>
      </c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R705" s="210" t="s">
        <v>148</v>
      </c>
      <c r="AT705" s="211" t="s">
        <v>72</v>
      </c>
      <c r="AU705" s="211" t="s">
        <v>81</v>
      </c>
      <c r="AY705" s="210" t="s">
        <v>139</v>
      </c>
      <c r="BK705" s="212">
        <f>SUM(BK706:BK782)</f>
        <v>0</v>
      </c>
    </row>
    <row r="706" s="2" customFormat="1" ht="16.5" customHeight="1">
      <c r="A706" s="38"/>
      <c r="B706" s="39"/>
      <c r="C706" s="215" t="s">
        <v>804</v>
      </c>
      <c r="D706" s="215" t="s">
        <v>143</v>
      </c>
      <c r="E706" s="216" t="s">
        <v>805</v>
      </c>
      <c r="F706" s="217" t="s">
        <v>806</v>
      </c>
      <c r="G706" s="218" t="s">
        <v>672</v>
      </c>
      <c r="H706" s="219">
        <v>1</v>
      </c>
      <c r="I706" s="220"/>
      <c r="J706" s="221">
        <f>ROUND(I706*H706,2)</f>
        <v>0</v>
      </c>
      <c r="K706" s="222"/>
      <c r="L706" s="44"/>
      <c r="M706" s="223" t="s">
        <v>1</v>
      </c>
      <c r="N706" s="224" t="s">
        <v>39</v>
      </c>
      <c r="O706" s="91"/>
      <c r="P706" s="225">
        <f>O706*H706</f>
        <v>0</v>
      </c>
      <c r="Q706" s="225">
        <v>0</v>
      </c>
      <c r="R706" s="225">
        <f>Q706*H706</f>
        <v>0</v>
      </c>
      <c r="S706" s="225">
        <v>0.034200000000000001</v>
      </c>
      <c r="T706" s="226">
        <f>S706*H706</f>
        <v>0.034200000000000001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278</v>
      </c>
      <c r="AT706" s="227" t="s">
        <v>143</v>
      </c>
      <c r="AU706" s="227" t="s">
        <v>148</v>
      </c>
      <c r="AY706" s="17" t="s">
        <v>139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148</v>
      </c>
      <c r="BK706" s="228">
        <f>ROUND(I706*H706,2)</f>
        <v>0</v>
      </c>
      <c r="BL706" s="17" t="s">
        <v>278</v>
      </c>
      <c r="BM706" s="227" t="s">
        <v>807</v>
      </c>
    </row>
    <row r="707" s="2" customFormat="1" ht="21.75" customHeight="1">
      <c r="A707" s="38"/>
      <c r="B707" s="39"/>
      <c r="C707" s="215" t="s">
        <v>808</v>
      </c>
      <c r="D707" s="215" t="s">
        <v>143</v>
      </c>
      <c r="E707" s="216" t="s">
        <v>809</v>
      </c>
      <c r="F707" s="217" t="s">
        <v>810</v>
      </c>
      <c r="G707" s="218" t="s">
        <v>146</v>
      </c>
      <c r="H707" s="219">
        <v>1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0.0011900000000000001</v>
      </c>
      <c r="R707" s="225">
        <f>Q707*H707</f>
        <v>0.0011900000000000001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278</v>
      </c>
      <c r="AT707" s="227" t="s">
        <v>143</v>
      </c>
      <c r="AU707" s="227" t="s">
        <v>148</v>
      </c>
      <c r="AY707" s="17" t="s">
        <v>139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148</v>
      </c>
      <c r="BK707" s="228">
        <f>ROUND(I707*H707,2)</f>
        <v>0</v>
      </c>
      <c r="BL707" s="17" t="s">
        <v>278</v>
      </c>
      <c r="BM707" s="227" t="s">
        <v>811</v>
      </c>
    </row>
    <row r="708" s="14" customFormat="1">
      <c r="A708" s="14"/>
      <c r="B708" s="240"/>
      <c r="C708" s="241"/>
      <c r="D708" s="231" t="s">
        <v>150</v>
      </c>
      <c r="E708" s="242" t="s">
        <v>1</v>
      </c>
      <c r="F708" s="243" t="s">
        <v>81</v>
      </c>
      <c r="G708" s="241"/>
      <c r="H708" s="244">
        <v>1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150</v>
      </c>
      <c r="AU708" s="250" t="s">
        <v>148</v>
      </c>
      <c r="AV708" s="14" t="s">
        <v>148</v>
      </c>
      <c r="AW708" s="14" t="s">
        <v>30</v>
      </c>
      <c r="AX708" s="14" t="s">
        <v>81</v>
      </c>
      <c r="AY708" s="250" t="s">
        <v>139</v>
      </c>
    </row>
    <row r="709" s="2" customFormat="1" ht="24.15" customHeight="1">
      <c r="A709" s="38"/>
      <c r="B709" s="39"/>
      <c r="C709" s="262" t="s">
        <v>812</v>
      </c>
      <c r="D709" s="262" t="s">
        <v>479</v>
      </c>
      <c r="E709" s="263" t="s">
        <v>813</v>
      </c>
      <c r="F709" s="264" t="s">
        <v>814</v>
      </c>
      <c r="G709" s="265" t="s">
        <v>146</v>
      </c>
      <c r="H709" s="266">
        <v>1</v>
      </c>
      <c r="I709" s="267"/>
      <c r="J709" s="268">
        <f>ROUND(I709*H709,2)</f>
        <v>0</v>
      </c>
      <c r="K709" s="269"/>
      <c r="L709" s="270"/>
      <c r="M709" s="271" t="s">
        <v>1</v>
      </c>
      <c r="N709" s="272" t="s">
        <v>39</v>
      </c>
      <c r="O709" s="91"/>
      <c r="P709" s="225">
        <f>O709*H709</f>
        <v>0</v>
      </c>
      <c r="Q709" s="225">
        <v>0.014500000000000001</v>
      </c>
      <c r="R709" s="225">
        <f>Q709*H709</f>
        <v>0.014500000000000001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373</v>
      </c>
      <c r="AT709" s="227" t="s">
        <v>479</v>
      </c>
      <c r="AU709" s="227" t="s">
        <v>148</v>
      </c>
      <c r="AY709" s="17" t="s">
        <v>139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148</v>
      </c>
      <c r="BK709" s="228">
        <f>ROUND(I709*H709,2)</f>
        <v>0</v>
      </c>
      <c r="BL709" s="17" t="s">
        <v>278</v>
      </c>
      <c r="BM709" s="227" t="s">
        <v>815</v>
      </c>
    </row>
    <row r="710" s="2" customFormat="1" ht="16.5" customHeight="1">
      <c r="A710" s="38"/>
      <c r="B710" s="39"/>
      <c r="C710" s="215" t="s">
        <v>816</v>
      </c>
      <c r="D710" s="215" t="s">
        <v>143</v>
      </c>
      <c r="E710" s="216" t="s">
        <v>817</v>
      </c>
      <c r="F710" s="217" t="s">
        <v>818</v>
      </c>
      <c r="G710" s="218" t="s">
        <v>146</v>
      </c>
      <c r="H710" s="219">
        <v>1</v>
      </c>
      <c r="I710" s="220"/>
      <c r="J710" s="221">
        <f>ROUND(I710*H710,2)</f>
        <v>0</v>
      </c>
      <c r="K710" s="222"/>
      <c r="L710" s="44"/>
      <c r="M710" s="223" t="s">
        <v>1</v>
      </c>
      <c r="N710" s="224" t="s">
        <v>39</v>
      </c>
      <c r="O710" s="91"/>
      <c r="P710" s="225">
        <f>O710*H710</f>
        <v>0</v>
      </c>
      <c r="Q710" s="225">
        <v>0</v>
      </c>
      <c r="R710" s="225">
        <f>Q710*H710</f>
        <v>0</v>
      </c>
      <c r="S710" s="225">
        <v>0</v>
      </c>
      <c r="T710" s="22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278</v>
      </c>
      <c r="AT710" s="227" t="s">
        <v>143</v>
      </c>
      <c r="AU710" s="227" t="s">
        <v>148</v>
      </c>
      <c r="AY710" s="17" t="s">
        <v>139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148</v>
      </c>
      <c r="BK710" s="228">
        <f>ROUND(I710*H710,2)</f>
        <v>0</v>
      </c>
      <c r="BL710" s="17" t="s">
        <v>278</v>
      </c>
      <c r="BM710" s="227" t="s">
        <v>819</v>
      </c>
    </row>
    <row r="711" s="2" customFormat="1" ht="16.5" customHeight="1">
      <c r="A711" s="38"/>
      <c r="B711" s="39"/>
      <c r="C711" s="262" t="s">
        <v>820</v>
      </c>
      <c r="D711" s="262" t="s">
        <v>479</v>
      </c>
      <c r="E711" s="263" t="s">
        <v>821</v>
      </c>
      <c r="F711" s="264" t="s">
        <v>822</v>
      </c>
      <c r="G711" s="265" t="s">
        <v>146</v>
      </c>
      <c r="H711" s="266">
        <v>1</v>
      </c>
      <c r="I711" s="267"/>
      <c r="J711" s="268">
        <f>ROUND(I711*H711,2)</f>
        <v>0</v>
      </c>
      <c r="K711" s="269"/>
      <c r="L711" s="270"/>
      <c r="M711" s="271" t="s">
        <v>1</v>
      </c>
      <c r="N711" s="272" t="s">
        <v>39</v>
      </c>
      <c r="O711" s="91"/>
      <c r="P711" s="225">
        <f>O711*H711</f>
        <v>0</v>
      </c>
      <c r="Q711" s="225">
        <v>0.0022000000000000001</v>
      </c>
      <c r="R711" s="225">
        <f>Q711*H711</f>
        <v>0.0022000000000000001</v>
      </c>
      <c r="S711" s="225">
        <v>0</v>
      </c>
      <c r="T711" s="226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7" t="s">
        <v>373</v>
      </c>
      <c r="AT711" s="227" t="s">
        <v>479</v>
      </c>
      <c r="AU711" s="227" t="s">
        <v>148</v>
      </c>
      <c r="AY711" s="17" t="s">
        <v>139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17" t="s">
        <v>148</v>
      </c>
      <c r="BK711" s="228">
        <f>ROUND(I711*H711,2)</f>
        <v>0</v>
      </c>
      <c r="BL711" s="17" t="s">
        <v>278</v>
      </c>
      <c r="BM711" s="227" t="s">
        <v>823</v>
      </c>
    </row>
    <row r="712" s="2" customFormat="1" ht="16.5" customHeight="1">
      <c r="A712" s="38"/>
      <c r="B712" s="39"/>
      <c r="C712" s="215" t="s">
        <v>824</v>
      </c>
      <c r="D712" s="215" t="s">
        <v>143</v>
      </c>
      <c r="E712" s="216" t="s">
        <v>825</v>
      </c>
      <c r="F712" s="217" t="s">
        <v>826</v>
      </c>
      <c r="G712" s="218" t="s">
        <v>672</v>
      </c>
      <c r="H712" s="219">
        <v>1</v>
      </c>
      <c r="I712" s="220"/>
      <c r="J712" s="221">
        <f>ROUND(I712*H712,2)</f>
        <v>0</v>
      </c>
      <c r="K712" s="222"/>
      <c r="L712" s="44"/>
      <c r="M712" s="223" t="s">
        <v>1</v>
      </c>
      <c r="N712" s="224" t="s">
        <v>39</v>
      </c>
      <c r="O712" s="91"/>
      <c r="P712" s="225">
        <f>O712*H712</f>
        <v>0</v>
      </c>
      <c r="Q712" s="225">
        <v>0</v>
      </c>
      <c r="R712" s="225">
        <f>Q712*H712</f>
        <v>0</v>
      </c>
      <c r="S712" s="225">
        <v>0.019460000000000002</v>
      </c>
      <c r="T712" s="226">
        <f>S712*H712</f>
        <v>0.019460000000000002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7" t="s">
        <v>278</v>
      </c>
      <c r="AT712" s="227" t="s">
        <v>143</v>
      </c>
      <c r="AU712" s="227" t="s">
        <v>148</v>
      </c>
      <c r="AY712" s="17" t="s">
        <v>139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7" t="s">
        <v>148</v>
      </c>
      <c r="BK712" s="228">
        <f>ROUND(I712*H712,2)</f>
        <v>0</v>
      </c>
      <c r="BL712" s="17" t="s">
        <v>278</v>
      </c>
      <c r="BM712" s="227" t="s">
        <v>827</v>
      </c>
    </row>
    <row r="713" s="2" customFormat="1" ht="21.75" customHeight="1">
      <c r="A713" s="38"/>
      <c r="B713" s="39"/>
      <c r="C713" s="215" t="s">
        <v>828</v>
      </c>
      <c r="D713" s="215" t="s">
        <v>143</v>
      </c>
      <c r="E713" s="216" t="s">
        <v>829</v>
      </c>
      <c r="F713" s="217" t="s">
        <v>830</v>
      </c>
      <c r="G713" s="218" t="s">
        <v>672</v>
      </c>
      <c r="H713" s="219">
        <v>1</v>
      </c>
      <c r="I713" s="220"/>
      <c r="J713" s="221">
        <f>ROUND(I713*H713,2)</f>
        <v>0</v>
      </c>
      <c r="K713" s="222"/>
      <c r="L713" s="44"/>
      <c r="M713" s="223" t="s">
        <v>1</v>
      </c>
      <c r="N713" s="224" t="s">
        <v>39</v>
      </c>
      <c r="O713" s="91"/>
      <c r="P713" s="225">
        <f>O713*H713</f>
        <v>0</v>
      </c>
      <c r="Q713" s="225">
        <v>0.00173</v>
      </c>
      <c r="R713" s="225">
        <f>Q713*H713</f>
        <v>0.00173</v>
      </c>
      <c r="S713" s="225">
        <v>0</v>
      </c>
      <c r="T713" s="226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7" t="s">
        <v>278</v>
      </c>
      <c r="AT713" s="227" t="s">
        <v>143</v>
      </c>
      <c r="AU713" s="227" t="s">
        <v>148</v>
      </c>
      <c r="AY713" s="17" t="s">
        <v>139</v>
      </c>
      <c r="BE713" s="228">
        <f>IF(N713="základní",J713,0)</f>
        <v>0</v>
      </c>
      <c r="BF713" s="228">
        <f>IF(N713="snížená",J713,0)</f>
        <v>0</v>
      </c>
      <c r="BG713" s="228">
        <f>IF(N713="zákl. přenesená",J713,0)</f>
        <v>0</v>
      </c>
      <c r="BH713" s="228">
        <f>IF(N713="sníž. přenesená",J713,0)</f>
        <v>0</v>
      </c>
      <c r="BI713" s="228">
        <f>IF(N713="nulová",J713,0)</f>
        <v>0</v>
      </c>
      <c r="BJ713" s="17" t="s">
        <v>148</v>
      </c>
      <c r="BK713" s="228">
        <f>ROUND(I713*H713,2)</f>
        <v>0</v>
      </c>
      <c r="BL713" s="17" t="s">
        <v>278</v>
      </c>
      <c r="BM713" s="227" t="s">
        <v>831</v>
      </c>
    </row>
    <row r="714" s="2" customFormat="1" ht="16.5" customHeight="1">
      <c r="A714" s="38"/>
      <c r="B714" s="39"/>
      <c r="C714" s="262" t="s">
        <v>832</v>
      </c>
      <c r="D714" s="262" t="s">
        <v>479</v>
      </c>
      <c r="E714" s="263" t="s">
        <v>833</v>
      </c>
      <c r="F714" s="264" t="s">
        <v>834</v>
      </c>
      <c r="G714" s="265" t="s">
        <v>146</v>
      </c>
      <c r="H714" s="266">
        <v>1</v>
      </c>
      <c r="I714" s="267"/>
      <c r="J714" s="268">
        <f>ROUND(I714*H714,2)</f>
        <v>0</v>
      </c>
      <c r="K714" s="269"/>
      <c r="L714" s="270"/>
      <c r="M714" s="271" t="s">
        <v>1</v>
      </c>
      <c r="N714" s="272" t="s">
        <v>39</v>
      </c>
      <c r="O714" s="91"/>
      <c r="P714" s="225">
        <f>O714*H714</f>
        <v>0</v>
      </c>
      <c r="Q714" s="225">
        <v>0.0135</v>
      </c>
      <c r="R714" s="225">
        <f>Q714*H714</f>
        <v>0.0135</v>
      </c>
      <c r="S714" s="225">
        <v>0</v>
      </c>
      <c r="T714" s="226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7" t="s">
        <v>373</v>
      </c>
      <c r="AT714" s="227" t="s">
        <v>479</v>
      </c>
      <c r="AU714" s="227" t="s">
        <v>148</v>
      </c>
      <c r="AY714" s="17" t="s">
        <v>139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17" t="s">
        <v>148</v>
      </c>
      <c r="BK714" s="228">
        <f>ROUND(I714*H714,2)</f>
        <v>0</v>
      </c>
      <c r="BL714" s="17" t="s">
        <v>278</v>
      </c>
      <c r="BM714" s="227" t="s">
        <v>835</v>
      </c>
    </row>
    <row r="715" s="2" customFormat="1" ht="16.5" customHeight="1">
      <c r="A715" s="38"/>
      <c r="B715" s="39"/>
      <c r="C715" s="215" t="s">
        <v>836</v>
      </c>
      <c r="D715" s="215" t="s">
        <v>143</v>
      </c>
      <c r="E715" s="216" t="s">
        <v>837</v>
      </c>
      <c r="F715" s="217" t="s">
        <v>838</v>
      </c>
      <c r="G715" s="218" t="s">
        <v>672</v>
      </c>
      <c r="H715" s="219">
        <v>1</v>
      </c>
      <c r="I715" s="220"/>
      <c r="J715" s="221">
        <f>ROUND(I715*H715,2)</f>
        <v>0</v>
      </c>
      <c r="K715" s="222"/>
      <c r="L715" s="44"/>
      <c r="M715" s="223" t="s">
        <v>1</v>
      </c>
      <c r="N715" s="224" t="s">
        <v>39</v>
      </c>
      <c r="O715" s="91"/>
      <c r="P715" s="225">
        <f>O715*H715</f>
        <v>0</v>
      </c>
      <c r="Q715" s="225">
        <v>0</v>
      </c>
      <c r="R715" s="225">
        <f>Q715*H715</f>
        <v>0</v>
      </c>
      <c r="S715" s="225">
        <v>0.022499999999999999</v>
      </c>
      <c r="T715" s="226">
        <f>S715*H715</f>
        <v>0.022499999999999999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7" t="s">
        <v>278</v>
      </c>
      <c r="AT715" s="227" t="s">
        <v>143</v>
      </c>
      <c r="AU715" s="227" t="s">
        <v>148</v>
      </c>
      <c r="AY715" s="17" t="s">
        <v>139</v>
      </c>
      <c r="BE715" s="228">
        <f>IF(N715="základní",J715,0)</f>
        <v>0</v>
      </c>
      <c r="BF715" s="228">
        <f>IF(N715="snížená",J715,0)</f>
        <v>0</v>
      </c>
      <c r="BG715" s="228">
        <f>IF(N715="zákl. přenesená",J715,0)</f>
        <v>0</v>
      </c>
      <c r="BH715" s="228">
        <f>IF(N715="sníž. přenesená",J715,0)</f>
        <v>0</v>
      </c>
      <c r="BI715" s="228">
        <f>IF(N715="nulová",J715,0)</f>
        <v>0</v>
      </c>
      <c r="BJ715" s="17" t="s">
        <v>148</v>
      </c>
      <c r="BK715" s="228">
        <f>ROUND(I715*H715,2)</f>
        <v>0</v>
      </c>
      <c r="BL715" s="17" t="s">
        <v>278</v>
      </c>
      <c r="BM715" s="227" t="s">
        <v>839</v>
      </c>
    </row>
    <row r="716" s="2" customFormat="1" ht="21.75" customHeight="1">
      <c r="A716" s="38"/>
      <c r="B716" s="39"/>
      <c r="C716" s="215" t="s">
        <v>840</v>
      </c>
      <c r="D716" s="215" t="s">
        <v>143</v>
      </c>
      <c r="E716" s="216" t="s">
        <v>841</v>
      </c>
      <c r="F716" s="217" t="s">
        <v>842</v>
      </c>
      <c r="G716" s="218" t="s">
        <v>672</v>
      </c>
      <c r="H716" s="219">
        <v>1</v>
      </c>
      <c r="I716" s="220"/>
      <c r="J716" s="221">
        <f>ROUND(I716*H716,2)</f>
        <v>0</v>
      </c>
      <c r="K716" s="222"/>
      <c r="L716" s="44"/>
      <c r="M716" s="223" t="s">
        <v>1</v>
      </c>
      <c r="N716" s="224" t="s">
        <v>39</v>
      </c>
      <c r="O716" s="91"/>
      <c r="P716" s="225">
        <f>O716*H716</f>
        <v>0</v>
      </c>
      <c r="Q716" s="225">
        <v>0.00157</v>
      </c>
      <c r="R716" s="225">
        <f>Q716*H716</f>
        <v>0.00157</v>
      </c>
      <c r="S716" s="225">
        <v>0</v>
      </c>
      <c r="T716" s="226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7" t="s">
        <v>278</v>
      </c>
      <c r="AT716" s="227" t="s">
        <v>143</v>
      </c>
      <c r="AU716" s="227" t="s">
        <v>148</v>
      </c>
      <c r="AY716" s="17" t="s">
        <v>139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7" t="s">
        <v>148</v>
      </c>
      <c r="BK716" s="228">
        <f>ROUND(I716*H716,2)</f>
        <v>0</v>
      </c>
      <c r="BL716" s="17" t="s">
        <v>278</v>
      </c>
      <c r="BM716" s="227" t="s">
        <v>843</v>
      </c>
    </row>
    <row r="717" s="14" customFormat="1">
      <c r="A717" s="14"/>
      <c r="B717" s="240"/>
      <c r="C717" s="241"/>
      <c r="D717" s="231" t="s">
        <v>150</v>
      </c>
      <c r="E717" s="242" t="s">
        <v>1</v>
      </c>
      <c r="F717" s="243" t="s">
        <v>81</v>
      </c>
      <c r="G717" s="241"/>
      <c r="H717" s="244">
        <v>1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0" t="s">
        <v>150</v>
      </c>
      <c r="AU717" s="250" t="s">
        <v>148</v>
      </c>
      <c r="AV717" s="14" t="s">
        <v>148</v>
      </c>
      <c r="AW717" s="14" t="s">
        <v>30</v>
      </c>
      <c r="AX717" s="14" t="s">
        <v>81</v>
      </c>
      <c r="AY717" s="250" t="s">
        <v>139</v>
      </c>
    </row>
    <row r="718" s="2" customFormat="1" ht="16.5" customHeight="1">
      <c r="A718" s="38"/>
      <c r="B718" s="39"/>
      <c r="C718" s="262" t="s">
        <v>844</v>
      </c>
      <c r="D718" s="262" t="s">
        <v>479</v>
      </c>
      <c r="E718" s="263" t="s">
        <v>845</v>
      </c>
      <c r="F718" s="264" t="s">
        <v>846</v>
      </c>
      <c r="G718" s="265" t="s">
        <v>146</v>
      </c>
      <c r="H718" s="266">
        <v>1</v>
      </c>
      <c r="I718" s="267"/>
      <c r="J718" s="268">
        <f>ROUND(I718*H718,2)</f>
        <v>0</v>
      </c>
      <c r="K718" s="269"/>
      <c r="L718" s="270"/>
      <c r="M718" s="271" t="s">
        <v>1</v>
      </c>
      <c r="N718" s="272" t="s">
        <v>39</v>
      </c>
      <c r="O718" s="91"/>
      <c r="P718" s="225">
        <f>O718*H718</f>
        <v>0</v>
      </c>
      <c r="Q718" s="225">
        <v>0.02</v>
      </c>
      <c r="R718" s="225">
        <f>Q718*H718</f>
        <v>0.02</v>
      </c>
      <c r="S718" s="225">
        <v>0</v>
      </c>
      <c r="T718" s="226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7" t="s">
        <v>373</v>
      </c>
      <c r="AT718" s="227" t="s">
        <v>479</v>
      </c>
      <c r="AU718" s="227" t="s">
        <v>148</v>
      </c>
      <c r="AY718" s="17" t="s">
        <v>139</v>
      </c>
      <c r="BE718" s="228">
        <f>IF(N718="základní",J718,0)</f>
        <v>0</v>
      </c>
      <c r="BF718" s="228">
        <f>IF(N718="snížená",J718,0)</f>
        <v>0</v>
      </c>
      <c r="BG718" s="228">
        <f>IF(N718="zákl. přenesená",J718,0)</f>
        <v>0</v>
      </c>
      <c r="BH718" s="228">
        <f>IF(N718="sníž. přenesená",J718,0)</f>
        <v>0</v>
      </c>
      <c r="BI718" s="228">
        <f>IF(N718="nulová",J718,0)</f>
        <v>0</v>
      </c>
      <c r="BJ718" s="17" t="s">
        <v>148</v>
      </c>
      <c r="BK718" s="228">
        <f>ROUND(I718*H718,2)</f>
        <v>0</v>
      </c>
      <c r="BL718" s="17" t="s">
        <v>278</v>
      </c>
      <c r="BM718" s="227" t="s">
        <v>847</v>
      </c>
    </row>
    <row r="719" s="2" customFormat="1" ht="16.5" customHeight="1">
      <c r="A719" s="38"/>
      <c r="B719" s="39"/>
      <c r="C719" s="262" t="s">
        <v>848</v>
      </c>
      <c r="D719" s="262" t="s">
        <v>479</v>
      </c>
      <c r="E719" s="263" t="s">
        <v>849</v>
      </c>
      <c r="F719" s="264" t="s">
        <v>850</v>
      </c>
      <c r="G719" s="265" t="s">
        <v>146</v>
      </c>
      <c r="H719" s="266">
        <v>2</v>
      </c>
      <c r="I719" s="267"/>
      <c r="J719" s="268">
        <f>ROUND(I719*H719,2)</f>
        <v>0</v>
      </c>
      <c r="K719" s="269"/>
      <c r="L719" s="270"/>
      <c r="M719" s="271" t="s">
        <v>1</v>
      </c>
      <c r="N719" s="272" t="s">
        <v>39</v>
      </c>
      <c r="O719" s="91"/>
      <c r="P719" s="225">
        <f>O719*H719</f>
        <v>0</v>
      </c>
      <c r="Q719" s="225">
        <v>0.0030000000000000001</v>
      </c>
      <c r="R719" s="225">
        <f>Q719*H719</f>
        <v>0.0060000000000000001</v>
      </c>
      <c r="S719" s="225">
        <v>0</v>
      </c>
      <c r="T719" s="226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7" t="s">
        <v>373</v>
      </c>
      <c r="AT719" s="227" t="s">
        <v>479</v>
      </c>
      <c r="AU719" s="227" t="s">
        <v>148</v>
      </c>
      <c r="AY719" s="17" t="s">
        <v>139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7" t="s">
        <v>148</v>
      </c>
      <c r="BK719" s="228">
        <f>ROUND(I719*H719,2)</f>
        <v>0</v>
      </c>
      <c r="BL719" s="17" t="s">
        <v>278</v>
      </c>
      <c r="BM719" s="227" t="s">
        <v>851</v>
      </c>
    </row>
    <row r="720" s="2" customFormat="1" ht="24.15" customHeight="1">
      <c r="A720" s="38"/>
      <c r="B720" s="39"/>
      <c r="C720" s="262" t="s">
        <v>852</v>
      </c>
      <c r="D720" s="262" t="s">
        <v>479</v>
      </c>
      <c r="E720" s="263" t="s">
        <v>853</v>
      </c>
      <c r="F720" s="264" t="s">
        <v>854</v>
      </c>
      <c r="G720" s="265" t="s">
        <v>855</v>
      </c>
      <c r="H720" s="266">
        <v>1</v>
      </c>
      <c r="I720" s="267"/>
      <c r="J720" s="268">
        <f>ROUND(I720*H720,2)</f>
        <v>0</v>
      </c>
      <c r="K720" s="269"/>
      <c r="L720" s="270"/>
      <c r="M720" s="271" t="s">
        <v>1</v>
      </c>
      <c r="N720" s="272" t="s">
        <v>39</v>
      </c>
      <c r="O720" s="91"/>
      <c r="P720" s="225">
        <f>O720*H720</f>
        <v>0</v>
      </c>
      <c r="Q720" s="225">
        <v>0.00080000000000000004</v>
      </c>
      <c r="R720" s="225">
        <f>Q720*H720</f>
        <v>0.00080000000000000004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373</v>
      </c>
      <c r="AT720" s="227" t="s">
        <v>479</v>
      </c>
      <c r="AU720" s="227" t="s">
        <v>148</v>
      </c>
      <c r="AY720" s="17" t="s">
        <v>139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148</v>
      </c>
      <c r="BK720" s="228">
        <f>ROUND(I720*H720,2)</f>
        <v>0</v>
      </c>
      <c r="BL720" s="17" t="s">
        <v>278</v>
      </c>
      <c r="BM720" s="227" t="s">
        <v>856</v>
      </c>
    </row>
    <row r="721" s="2" customFormat="1" ht="37.8" customHeight="1">
      <c r="A721" s="38"/>
      <c r="B721" s="39"/>
      <c r="C721" s="215" t="s">
        <v>857</v>
      </c>
      <c r="D721" s="215" t="s">
        <v>143</v>
      </c>
      <c r="E721" s="216" t="s">
        <v>858</v>
      </c>
      <c r="F721" s="217" t="s">
        <v>859</v>
      </c>
      <c r="G721" s="218" t="s">
        <v>672</v>
      </c>
      <c r="H721" s="219">
        <v>1</v>
      </c>
      <c r="I721" s="220"/>
      <c r="J721" s="221">
        <f>ROUND(I721*H721,2)</f>
        <v>0</v>
      </c>
      <c r="K721" s="222"/>
      <c r="L721" s="44"/>
      <c r="M721" s="223" t="s">
        <v>1</v>
      </c>
      <c r="N721" s="224" t="s">
        <v>39</v>
      </c>
      <c r="O721" s="91"/>
      <c r="P721" s="225">
        <f>O721*H721</f>
        <v>0</v>
      </c>
      <c r="Q721" s="225">
        <v>0.064420000000000005</v>
      </c>
      <c r="R721" s="225">
        <f>Q721*H721</f>
        <v>0.064420000000000005</v>
      </c>
      <c r="S721" s="225">
        <v>0</v>
      </c>
      <c r="T721" s="226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7" t="s">
        <v>278</v>
      </c>
      <c r="AT721" s="227" t="s">
        <v>143</v>
      </c>
      <c r="AU721" s="227" t="s">
        <v>148</v>
      </c>
      <c r="AY721" s="17" t="s">
        <v>139</v>
      </c>
      <c r="BE721" s="228">
        <f>IF(N721="základní",J721,0)</f>
        <v>0</v>
      </c>
      <c r="BF721" s="228">
        <f>IF(N721="snížená",J721,0)</f>
        <v>0</v>
      </c>
      <c r="BG721" s="228">
        <f>IF(N721="zákl. přenesená",J721,0)</f>
        <v>0</v>
      </c>
      <c r="BH721" s="228">
        <f>IF(N721="sníž. přenesená",J721,0)</f>
        <v>0</v>
      </c>
      <c r="BI721" s="228">
        <f>IF(N721="nulová",J721,0)</f>
        <v>0</v>
      </c>
      <c r="BJ721" s="17" t="s">
        <v>148</v>
      </c>
      <c r="BK721" s="228">
        <f>ROUND(I721*H721,2)</f>
        <v>0</v>
      </c>
      <c r="BL721" s="17" t="s">
        <v>278</v>
      </c>
      <c r="BM721" s="227" t="s">
        <v>860</v>
      </c>
    </row>
    <row r="722" s="2" customFormat="1" ht="16.5" customHeight="1">
      <c r="A722" s="38"/>
      <c r="B722" s="39"/>
      <c r="C722" s="215" t="s">
        <v>861</v>
      </c>
      <c r="D722" s="215" t="s">
        <v>143</v>
      </c>
      <c r="E722" s="216" t="s">
        <v>862</v>
      </c>
      <c r="F722" s="217" t="s">
        <v>863</v>
      </c>
      <c r="G722" s="218" t="s">
        <v>146</v>
      </c>
      <c r="H722" s="219">
        <v>1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39</v>
      </c>
      <c r="O722" s="91"/>
      <c r="P722" s="225">
        <f>O722*H722</f>
        <v>0</v>
      </c>
      <c r="Q722" s="225">
        <v>0</v>
      </c>
      <c r="R722" s="225">
        <f>Q722*H722</f>
        <v>0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278</v>
      </c>
      <c r="AT722" s="227" t="s">
        <v>143</v>
      </c>
      <c r="AU722" s="227" t="s">
        <v>148</v>
      </c>
      <c r="AY722" s="17" t="s">
        <v>139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148</v>
      </c>
      <c r="BK722" s="228">
        <f>ROUND(I722*H722,2)</f>
        <v>0</v>
      </c>
      <c r="BL722" s="17" t="s">
        <v>278</v>
      </c>
      <c r="BM722" s="227" t="s">
        <v>864</v>
      </c>
    </row>
    <row r="723" s="2" customFormat="1" ht="24.15" customHeight="1">
      <c r="A723" s="38"/>
      <c r="B723" s="39"/>
      <c r="C723" s="262" t="s">
        <v>865</v>
      </c>
      <c r="D723" s="262" t="s">
        <v>479</v>
      </c>
      <c r="E723" s="263" t="s">
        <v>866</v>
      </c>
      <c r="F723" s="264" t="s">
        <v>867</v>
      </c>
      <c r="G723" s="265" t="s">
        <v>146</v>
      </c>
      <c r="H723" s="266">
        <v>1</v>
      </c>
      <c r="I723" s="267"/>
      <c r="J723" s="268">
        <f>ROUND(I723*H723,2)</f>
        <v>0</v>
      </c>
      <c r="K723" s="269"/>
      <c r="L723" s="270"/>
      <c r="M723" s="271" t="s">
        <v>1</v>
      </c>
      <c r="N723" s="272" t="s">
        <v>39</v>
      </c>
      <c r="O723" s="91"/>
      <c r="P723" s="225">
        <f>O723*H723</f>
        <v>0</v>
      </c>
      <c r="Q723" s="225">
        <v>0.00051000000000000004</v>
      </c>
      <c r="R723" s="225">
        <f>Q723*H723</f>
        <v>0.00051000000000000004</v>
      </c>
      <c r="S723" s="225">
        <v>0</v>
      </c>
      <c r="T723" s="226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7" t="s">
        <v>373</v>
      </c>
      <c r="AT723" s="227" t="s">
        <v>479</v>
      </c>
      <c r="AU723" s="227" t="s">
        <v>148</v>
      </c>
      <c r="AY723" s="17" t="s">
        <v>139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17" t="s">
        <v>148</v>
      </c>
      <c r="BK723" s="228">
        <f>ROUND(I723*H723,2)</f>
        <v>0</v>
      </c>
      <c r="BL723" s="17" t="s">
        <v>278</v>
      </c>
      <c r="BM723" s="227" t="s">
        <v>868</v>
      </c>
    </row>
    <row r="724" s="14" customFormat="1">
      <c r="A724" s="14"/>
      <c r="B724" s="240"/>
      <c r="C724" s="241"/>
      <c r="D724" s="231" t="s">
        <v>150</v>
      </c>
      <c r="E724" s="242" t="s">
        <v>1</v>
      </c>
      <c r="F724" s="243" t="s">
        <v>81</v>
      </c>
      <c r="G724" s="241"/>
      <c r="H724" s="244">
        <v>1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150</v>
      </c>
      <c r="AU724" s="250" t="s">
        <v>148</v>
      </c>
      <c r="AV724" s="14" t="s">
        <v>148</v>
      </c>
      <c r="AW724" s="14" t="s">
        <v>30</v>
      </c>
      <c r="AX724" s="14" t="s">
        <v>81</v>
      </c>
      <c r="AY724" s="250" t="s">
        <v>139</v>
      </c>
    </row>
    <row r="725" s="2" customFormat="1" ht="16.5" customHeight="1">
      <c r="A725" s="38"/>
      <c r="B725" s="39"/>
      <c r="C725" s="215" t="s">
        <v>869</v>
      </c>
      <c r="D725" s="215" t="s">
        <v>143</v>
      </c>
      <c r="E725" s="216" t="s">
        <v>870</v>
      </c>
      <c r="F725" s="217" t="s">
        <v>871</v>
      </c>
      <c r="G725" s="218" t="s">
        <v>146</v>
      </c>
      <c r="H725" s="219">
        <v>2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0</v>
      </c>
      <c r="R725" s="225">
        <f>Q725*H725</f>
        <v>0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278</v>
      </c>
      <c r="AT725" s="227" t="s">
        <v>143</v>
      </c>
      <c r="AU725" s="227" t="s">
        <v>148</v>
      </c>
      <c r="AY725" s="17" t="s">
        <v>139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148</v>
      </c>
      <c r="BK725" s="228">
        <f>ROUND(I725*H725,2)</f>
        <v>0</v>
      </c>
      <c r="BL725" s="17" t="s">
        <v>278</v>
      </c>
      <c r="BM725" s="227" t="s">
        <v>872</v>
      </c>
    </row>
    <row r="726" s="14" customFormat="1">
      <c r="A726" s="14"/>
      <c r="B726" s="240"/>
      <c r="C726" s="241"/>
      <c r="D726" s="231" t="s">
        <v>150</v>
      </c>
      <c r="E726" s="242" t="s">
        <v>1</v>
      </c>
      <c r="F726" s="243" t="s">
        <v>148</v>
      </c>
      <c r="G726" s="241"/>
      <c r="H726" s="244">
        <v>2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150</v>
      </c>
      <c r="AU726" s="250" t="s">
        <v>148</v>
      </c>
      <c r="AV726" s="14" t="s">
        <v>148</v>
      </c>
      <c r="AW726" s="14" t="s">
        <v>30</v>
      </c>
      <c r="AX726" s="14" t="s">
        <v>81</v>
      </c>
      <c r="AY726" s="250" t="s">
        <v>139</v>
      </c>
    </row>
    <row r="727" s="2" customFormat="1" ht="16.5" customHeight="1">
      <c r="A727" s="38"/>
      <c r="B727" s="39"/>
      <c r="C727" s="262" t="s">
        <v>873</v>
      </c>
      <c r="D727" s="262" t="s">
        <v>479</v>
      </c>
      <c r="E727" s="263" t="s">
        <v>874</v>
      </c>
      <c r="F727" s="264" t="s">
        <v>875</v>
      </c>
      <c r="G727" s="265" t="s">
        <v>146</v>
      </c>
      <c r="H727" s="266">
        <v>2</v>
      </c>
      <c r="I727" s="267"/>
      <c r="J727" s="268">
        <f>ROUND(I727*H727,2)</f>
        <v>0</v>
      </c>
      <c r="K727" s="269"/>
      <c r="L727" s="270"/>
      <c r="M727" s="271" t="s">
        <v>1</v>
      </c>
      <c r="N727" s="272" t="s">
        <v>39</v>
      </c>
      <c r="O727" s="91"/>
      <c r="P727" s="225">
        <f>O727*H727</f>
        <v>0</v>
      </c>
      <c r="Q727" s="225">
        <v>0.00012</v>
      </c>
      <c r="R727" s="225">
        <f>Q727*H727</f>
        <v>0.00024000000000000001</v>
      </c>
      <c r="S727" s="225">
        <v>0</v>
      </c>
      <c r="T727" s="226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7" t="s">
        <v>373</v>
      </c>
      <c r="AT727" s="227" t="s">
        <v>479</v>
      </c>
      <c r="AU727" s="227" t="s">
        <v>148</v>
      </c>
      <c r="AY727" s="17" t="s">
        <v>139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7" t="s">
        <v>148</v>
      </c>
      <c r="BK727" s="228">
        <f>ROUND(I727*H727,2)</f>
        <v>0</v>
      </c>
      <c r="BL727" s="17" t="s">
        <v>278</v>
      </c>
      <c r="BM727" s="227" t="s">
        <v>876</v>
      </c>
    </row>
    <row r="728" s="2" customFormat="1" ht="24.15" customHeight="1">
      <c r="A728" s="38"/>
      <c r="B728" s="39"/>
      <c r="C728" s="215" t="s">
        <v>877</v>
      </c>
      <c r="D728" s="215" t="s">
        <v>143</v>
      </c>
      <c r="E728" s="216" t="s">
        <v>878</v>
      </c>
      <c r="F728" s="217" t="s">
        <v>879</v>
      </c>
      <c r="G728" s="218" t="s">
        <v>672</v>
      </c>
      <c r="H728" s="219">
        <v>1</v>
      </c>
      <c r="I728" s="220"/>
      <c r="J728" s="221">
        <f>ROUND(I728*H728,2)</f>
        <v>0</v>
      </c>
      <c r="K728" s="222"/>
      <c r="L728" s="44"/>
      <c r="M728" s="223" t="s">
        <v>1</v>
      </c>
      <c r="N728" s="224" t="s">
        <v>39</v>
      </c>
      <c r="O728" s="91"/>
      <c r="P728" s="225">
        <f>O728*H728</f>
        <v>0</v>
      </c>
      <c r="Q728" s="225">
        <v>0</v>
      </c>
      <c r="R728" s="225">
        <f>Q728*H728</f>
        <v>0</v>
      </c>
      <c r="S728" s="225">
        <v>0.0091999999999999998</v>
      </c>
      <c r="T728" s="226">
        <f>S728*H728</f>
        <v>0.0091999999999999998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7" t="s">
        <v>278</v>
      </c>
      <c r="AT728" s="227" t="s">
        <v>143</v>
      </c>
      <c r="AU728" s="227" t="s">
        <v>148</v>
      </c>
      <c r="AY728" s="17" t="s">
        <v>139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7" t="s">
        <v>148</v>
      </c>
      <c r="BK728" s="228">
        <f>ROUND(I728*H728,2)</f>
        <v>0</v>
      </c>
      <c r="BL728" s="17" t="s">
        <v>278</v>
      </c>
      <c r="BM728" s="227" t="s">
        <v>880</v>
      </c>
    </row>
    <row r="729" s="2" customFormat="1" ht="16.5" customHeight="1">
      <c r="A729" s="38"/>
      <c r="B729" s="39"/>
      <c r="C729" s="215" t="s">
        <v>881</v>
      </c>
      <c r="D729" s="215" t="s">
        <v>143</v>
      </c>
      <c r="E729" s="216" t="s">
        <v>882</v>
      </c>
      <c r="F729" s="217" t="s">
        <v>883</v>
      </c>
      <c r="G729" s="218" t="s">
        <v>672</v>
      </c>
      <c r="H729" s="219">
        <v>1</v>
      </c>
      <c r="I729" s="220"/>
      <c r="J729" s="221">
        <f>ROUND(I729*H729,2)</f>
        <v>0</v>
      </c>
      <c r="K729" s="222"/>
      <c r="L729" s="44"/>
      <c r="M729" s="223" t="s">
        <v>1</v>
      </c>
      <c r="N729" s="224" t="s">
        <v>39</v>
      </c>
      <c r="O729" s="91"/>
      <c r="P729" s="225">
        <f>O729*H729</f>
        <v>0</v>
      </c>
      <c r="Q729" s="225">
        <v>0</v>
      </c>
      <c r="R729" s="225">
        <f>Q729*H729</f>
        <v>0</v>
      </c>
      <c r="S729" s="225">
        <v>0.067000000000000004</v>
      </c>
      <c r="T729" s="226">
        <f>S729*H729</f>
        <v>0.067000000000000004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7" t="s">
        <v>278</v>
      </c>
      <c r="AT729" s="227" t="s">
        <v>143</v>
      </c>
      <c r="AU729" s="227" t="s">
        <v>148</v>
      </c>
      <c r="AY729" s="17" t="s">
        <v>139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7" t="s">
        <v>148</v>
      </c>
      <c r="BK729" s="228">
        <f>ROUND(I729*H729,2)</f>
        <v>0</v>
      </c>
      <c r="BL729" s="17" t="s">
        <v>278</v>
      </c>
      <c r="BM729" s="227" t="s">
        <v>884</v>
      </c>
    </row>
    <row r="730" s="2" customFormat="1" ht="16.5" customHeight="1">
      <c r="A730" s="38"/>
      <c r="B730" s="39"/>
      <c r="C730" s="215" t="s">
        <v>885</v>
      </c>
      <c r="D730" s="215" t="s">
        <v>143</v>
      </c>
      <c r="E730" s="216" t="s">
        <v>886</v>
      </c>
      <c r="F730" s="217" t="s">
        <v>887</v>
      </c>
      <c r="G730" s="218" t="s">
        <v>146</v>
      </c>
      <c r="H730" s="219">
        <v>5</v>
      </c>
      <c r="I730" s="220"/>
      <c r="J730" s="221">
        <f>ROUND(I730*H730,2)</f>
        <v>0</v>
      </c>
      <c r="K730" s="222"/>
      <c r="L730" s="44"/>
      <c r="M730" s="223" t="s">
        <v>1</v>
      </c>
      <c r="N730" s="224" t="s">
        <v>39</v>
      </c>
      <c r="O730" s="91"/>
      <c r="P730" s="225">
        <f>O730*H730</f>
        <v>0</v>
      </c>
      <c r="Q730" s="225">
        <v>0</v>
      </c>
      <c r="R730" s="225">
        <f>Q730*H730</f>
        <v>0</v>
      </c>
      <c r="S730" s="225">
        <v>0.00048999999999999998</v>
      </c>
      <c r="T730" s="226">
        <f>S730*H730</f>
        <v>0.0024499999999999999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278</v>
      </c>
      <c r="AT730" s="227" t="s">
        <v>143</v>
      </c>
      <c r="AU730" s="227" t="s">
        <v>148</v>
      </c>
      <c r="AY730" s="17" t="s">
        <v>139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148</v>
      </c>
      <c r="BK730" s="228">
        <f>ROUND(I730*H730,2)</f>
        <v>0</v>
      </c>
      <c r="BL730" s="17" t="s">
        <v>278</v>
      </c>
      <c r="BM730" s="227" t="s">
        <v>888</v>
      </c>
    </row>
    <row r="731" s="13" customFormat="1">
      <c r="A731" s="13"/>
      <c r="B731" s="229"/>
      <c r="C731" s="230"/>
      <c r="D731" s="231" t="s">
        <v>150</v>
      </c>
      <c r="E731" s="232" t="s">
        <v>1</v>
      </c>
      <c r="F731" s="233" t="s">
        <v>889</v>
      </c>
      <c r="G731" s="230"/>
      <c r="H731" s="232" t="s">
        <v>1</v>
      </c>
      <c r="I731" s="234"/>
      <c r="J731" s="230"/>
      <c r="K731" s="230"/>
      <c r="L731" s="235"/>
      <c r="M731" s="236"/>
      <c r="N731" s="237"/>
      <c r="O731" s="237"/>
      <c r="P731" s="237"/>
      <c r="Q731" s="237"/>
      <c r="R731" s="237"/>
      <c r="S731" s="237"/>
      <c r="T731" s="23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9" t="s">
        <v>150</v>
      </c>
      <c r="AU731" s="239" t="s">
        <v>148</v>
      </c>
      <c r="AV731" s="13" t="s">
        <v>81</v>
      </c>
      <c r="AW731" s="13" t="s">
        <v>30</v>
      </c>
      <c r="AX731" s="13" t="s">
        <v>73</v>
      </c>
      <c r="AY731" s="239" t="s">
        <v>139</v>
      </c>
    </row>
    <row r="732" s="14" customFormat="1">
      <c r="A732" s="14"/>
      <c r="B732" s="240"/>
      <c r="C732" s="241"/>
      <c r="D732" s="231" t="s">
        <v>150</v>
      </c>
      <c r="E732" s="242" t="s">
        <v>1</v>
      </c>
      <c r="F732" s="243" t="s">
        <v>81</v>
      </c>
      <c r="G732" s="241"/>
      <c r="H732" s="244">
        <v>1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150</v>
      </c>
      <c r="AU732" s="250" t="s">
        <v>148</v>
      </c>
      <c r="AV732" s="14" t="s">
        <v>148</v>
      </c>
      <c r="AW732" s="14" t="s">
        <v>30</v>
      </c>
      <c r="AX732" s="14" t="s">
        <v>73</v>
      </c>
      <c r="AY732" s="250" t="s">
        <v>139</v>
      </c>
    </row>
    <row r="733" s="13" customFormat="1">
      <c r="A733" s="13"/>
      <c r="B733" s="229"/>
      <c r="C733" s="230"/>
      <c r="D733" s="231" t="s">
        <v>150</v>
      </c>
      <c r="E733" s="232" t="s">
        <v>1</v>
      </c>
      <c r="F733" s="233" t="s">
        <v>562</v>
      </c>
      <c r="G733" s="230"/>
      <c r="H733" s="232" t="s">
        <v>1</v>
      </c>
      <c r="I733" s="234"/>
      <c r="J733" s="230"/>
      <c r="K733" s="230"/>
      <c r="L733" s="235"/>
      <c r="M733" s="236"/>
      <c r="N733" s="237"/>
      <c r="O733" s="237"/>
      <c r="P733" s="237"/>
      <c r="Q733" s="237"/>
      <c r="R733" s="237"/>
      <c r="S733" s="237"/>
      <c r="T733" s="23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9" t="s">
        <v>150</v>
      </c>
      <c r="AU733" s="239" t="s">
        <v>148</v>
      </c>
      <c r="AV733" s="13" t="s">
        <v>81</v>
      </c>
      <c r="AW733" s="13" t="s">
        <v>30</v>
      </c>
      <c r="AX733" s="13" t="s">
        <v>73</v>
      </c>
      <c r="AY733" s="239" t="s">
        <v>139</v>
      </c>
    </row>
    <row r="734" s="14" customFormat="1">
      <c r="A734" s="14"/>
      <c r="B734" s="240"/>
      <c r="C734" s="241"/>
      <c r="D734" s="231" t="s">
        <v>150</v>
      </c>
      <c r="E734" s="242" t="s">
        <v>1</v>
      </c>
      <c r="F734" s="243" t="s">
        <v>148</v>
      </c>
      <c r="G734" s="241"/>
      <c r="H734" s="244">
        <v>2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150</v>
      </c>
      <c r="AU734" s="250" t="s">
        <v>148</v>
      </c>
      <c r="AV734" s="14" t="s">
        <v>148</v>
      </c>
      <c r="AW734" s="14" t="s">
        <v>30</v>
      </c>
      <c r="AX734" s="14" t="s">
        <v>73</v>
      </c>
      <c r="AY734" s="250" t="s">
        <v>139</v>
      </c>
    </row>
    <row r="735" s="13" customFormat="1">
      <c r="A735" s="13"/>
      <c r="B735" s="229"/>
      <c r="C735" s="230"/>
      <c r="D735" s="231" t="s">
        <v>150</v>
      </c>
      <c r="E735" s="232" t="s">
        <v>1</v>
      </c>
      <c r="F735" s="233" t="s">
        <v>890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150</v>
      </c>
      <c r="AU735" s="239" t="s">
        <v>148</v>
      </c>
      <c r="AV735" s="13" t="s">
        <v>81</v>
      </c>
      <c r="AW735" s="13" t="s">
        <v>30</v>
      </c>
      <c r="AX735" s="13" t="s">
        <v>73</v>
      </c>
      <c r="AY735" s="239" t="s">
        <v>139</v>
      </c>
    </row>
    <row r="736" s="14" customFormat="1">
      <c r="A736" s="14"/>
      <c r="B736" s="240"/>
      <c r="C736" s="241"/>
      <c r="D736" s="231" t="s">
        <v>150</v>
      </c>
      <c r="E736" s="242" t="s">
        <v>1</v>
      </c>
      <c r="F736" s="243" t="s">
        <v>148</v>
      </c>
      <c r="G736" s="241"/>
      <c r="H736" s="244">
        <v>2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150</v>
      </c>
      <c r="AU736" s="250" t="s">
        <v>148</v>
      </c>
      <c r="AV736" s="14" t="s">
        <v>148</v>
      </c>
      <c r="AW736" s="14" t="s">
        <v>30</v>
      </c>
      <c r="AX736" s="14" t="s">
        <v>73</v>
      </c>
      <c r="AY736" s="250" t="s">
        <v>139</v>
      </c>
    </row>
    <row r="737" s="15" customFormat="1">
      <c r="A737" s="15"/>
      <c r="B737" s="251"/>
      <c r="C737" s="252"/>
      <c r="D737" s="231" t="s">
        <v>150</v>
      </c>
      <c r="E737" s="253" t="s">
        <v>1</v>
      </c>
      <c r="F737" s="254" t="s">
        <v>164</v>
      </c>
      <c r="G737" s="252"/>
      <c r="H737" s="255">
        <v>5</v>
      </c>
      <c r="I737" s="256"/>
      <c r="J737" s="252"/>
      <c r="K737" s="252"/>
      <c r="L737" s="257"/>
      <c r="M737" s="258"/>
      <c r="N737" s="259"/>
      <c r="O737" s="259"/>
      <c r="P737" s="259"/>
      <c r="Q737" s="259"/>
      <c r="R737" s="259"/>
      <c r="S737" s="259"/>
      <c r="T737" s="260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61" t="s">
        <v>150</v>
      </c>
      <c r="AU737" s="261" t="s">
        <v>148</v>
      </c>
      <c r="AV737" s="15" t="s">
        <v>147</v>
      </c>
      <c r="AW737" s="15" t="s">
        <v>30</v>
      </c>
      <c r="AX737" s="15" t="s">
        <v>81</v>
      </c>
      <c r="AY737" s="261" t="s">
        <v>139</v>
      </c>
    </row>
    <row r="738" s="2" customFormat="1" ht="16.5" customHeight="1">
      <c r="A738" s="38"/>
      <c r="B738" s="39"/>
      <c r="C738" s="215" t="s">
        <v>891</v>
      </c>
      <c r="D738" s="215" t="s">
        <v>143</v>
      </c>
      <c r="E738" s="216" t="s">
        <v>892</v>
      </c>
      <c r="F738" s="217" t="s">
        <v>893</v>
      </c>
      <c r="G738" s="218" t="s">
        <v>146</v>
      </c>
      <c r="H738" s="219">
        <v>2</v>
      </c>
      <c r="I738" s="220"/>
      <c r="J738" s="221">
        <f>ROUND(I738*H738,2)</f>
        <v>0</v>
      </c>
      <c r="K738" s="222"/>
      <c r="L738" s="44"/>
      <c r="M738" s="223" t="s">
        <v>1</v>
      </c>
      <c r="N738" s="224" t="s">
        <v>39</v>
      </c>
      <c r="O738" s="91"/>
      <c r="P738" s="225">
        <f>O738*H738</f>
        <v>0</v>
      </c>
      <c r="Q738" s="225">
        <v>0.00109</v>
      </c>
      <c r="R738" s="225">
        <f>Q738*H738</f>
        <v>0.0021800000000000001</v>
      </c>
      <c r="S738" s="225">
        <v>0</v>
      </c>
      <c r="T738" s="226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7" t="s">
        <v>278</v>
      </c>
      <c r="AT738" s="227" t="s">
        <v>143</v>
      </c>
      <c r="AU738" s="227" t="s">
        <v>148</v>
      </c>
      <c r="AY738" s="17" t="s">
        <v>139</v>
      </c>
      <c r="BE738" s="228">
        <f>IF(N738="základní",J738,0)</f>
        <v>0</v>
      </c>
      <c r="BF738" s="228">
        <f>IF(N738="snížená",J738,0)</f>
        <v>0</v>
      </c>
      <c r="BG738" s="228">
        <f>IF(N738="zákl. přenesená",J738,0)</f>
        <v>0</v>
      </c>
      <c r="BH738" s="228">
        <f>IF(N738="sníž. přenesená",J738,0)</f>
        <v>0</v>
      </c>
      <c r="BI738" s="228">
        <f>IF(N738="nulová",J738,0)</f>
        <v>0</v>
      </c>
      <c r="BJ738" s="17" t="s">
        <v>148</v>
      </c>
      <c r="BK738" s="228">
        <f>ROUND(I738*H738,2)</f>
        <v>0</v>
      </c>
      <c r="BL738" s="17" t="s">
        <v>278</v>
      </c>
      <c r="BM738" s="227" t="s">
        <v>894</v>
      </c>
    </row>
    <row r="739" s="13" customFormat="1">
      <c r="A739" s="13"/>
      <c r="B739" s="229"/>
      <c r="C739" s="230"/>
      <c r="D739" s="231" t="s">
        <v>150</v>
      </c>
      <c r="E739" s="232" t="s">
        <v>1</v>
      </c>
      <c r="F739" s="233" t="s">
        <v>895</v>
      </c>
      <c r="G739" s="230"/>
      <c r="H739" s="232" t="s">
        <v>1</v>
      </c>
      <c r="I739" s="234"/>
      <c r="J739" s="230"/>
      <c r="K739" s="230"/>
      <c r="L739" s="235"/>
      <c r="M739" s="236"/>
      <c r="N739" s="237"/>
      <c r="O739" s="237"/>
      <c r="P739" s="237"/>
      <c r="Q739" s="237"/>
      <c r="R739" s="237"/>
      <c r="S739" s="237"/>
      <c r="T739" s="23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9" t="s">
        <v>150</v>
      </c>
      <c r="AU739" s="239" t="s">
        <v>148</v>
      </c>
      <c r="AV739" s="13" t="s">
        <v>81</v>
      </c>
      <c r="AW739" s="13" t="s">
        <v>30</v>
      </c>
      <c r="AX739" s="13" t="s">
        <v>73</v>
      </c>
      <c r="AY739" s="239" t="s">
        <v>139</v>
      </c>
    </row>
    <row r="740" s="14" customFormat="1">
      <c r="A740" s="14"/>
      <c r="B740" s="240"/>
      <c r="C740" s="241"/>
      <c r="D740" s="231" t="s">
        <v>150</v>
      </c>
      <c r="E740" s="242" t="s">
        <v>1</v>
      </c>
      <c r="F740" s="243" t="s">
        <v>549</v>
      </c>
      <c r="G740" s="241"/>
      <c r="H740" s="244">
        <v>2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0" t="s">
        <v>150</v>
      </c>
      <c r="AU740" s="250" t="s">
        <v>148</v>
      </c>
      <c r="AV740" s="14" t="s">
        <v>148</v>
      </c>
      <c r="AW740" s="14" t="s">
        <v>30</v>
      </c>
      <c r="AX740" s="14" t="s">
        <v>81</v>
      </c>
      <c r="AY740" s="250" t="s">
        <v>139</v>
      </c>
    </row>
    <row r="741" s="2" customFormat="1" ht="16.5" customHeight="1">
      <c r="A741" s="38"/>
      <c r="B741" s="39"/>
      <c r="C741" s="215" t="s">
        <v>896</v>
      </c>
      <c r="D741" s="215" t="s">
        <v>143</v>
      </c>
      <c r="E741" s="216" t="s">
        <v>897</v>
      </c>
      <c r="F741" s="217" t="s">
        <v>898</v>
      </c>
      <c r="G741" s="218" t="s">
        <v>672</v>
      </c>
      <c r="H741" s="219">
        <v>1</v>
      </c>
      <c r="I741" s="220"/>
      <c r="J741" s="221">
        <f>ROUND(I741*H741,2)</f>
        <v>0</v>
      </c>
      <c r="K741" s="222"/>
      <c r="L741" s="44"/>
      <c r="M741" s="223" t="s">
        <v>1</v>
      </c>
      <c r="N741" s="224" t="s">
        <v>39</v>
      </c>
      <c r="O741" s="91"/>
      <c r="P741" s="225">
        <f>O741*H741</f>
        <v>0</v>
      </c>
      <c r="Q741" s="225">
        <v>0</v>
      </c>
      <c r="R741" s="225">
        <f>Q741*H741</f>
        <v>0</v>
      </c>
      <c r="S741" s="225">
        <v>0.00156</v>
      </c>
      <c r="T741" s="226">
        <f>S741*H741</f>
        <v>0.00156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278</v>
      </c>
      <c r="AT741" s="227" t="s">
        <v>143</v>
      </c>
      <c r="AU741" s="227" t="s">
        <v>148</v>
      </c>
      <c r="AY741" s="17" t="s">
        <v>139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148</v>
      </c>
      <c r="BK741" s="228">
        <f>ROUND(I741*H741,2)</f>
        <v>0</v>
      </c>
      <c r="BL741" s="17" t="s">
        <v>278</v>
      </c>
      <c r="BM741" s="227" t="s">
        <v>899</v>
      </c>
    </row>
    <row r="742" s="13" customFormat="1">
      <c r="A742" s="13"/>
      <c r="B742" s="229"/>
      <c r="C742" s="230"/>
      <c r="D742" s="231" t="s">
        <v>150</v>
      </c>
      <c r="E742" s="232" t="s">
        <v>1</v>
      </c>
      <c r="F742" s="233" t="s">
        <v>531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150</v>
      </c>
      <c r="AU742" s="239" t="s">
        <v>148</v>
      </c>
      <c r="AV742" s="13" t="s">
        <v>81</v>
      </c>
      <c r="AW742" s="13" t="s">
        <v>30</v>
      </c>
      <c r="AX742" s="13" t="s">
        <v>73</v>
      </c>
      <c r="AY742" s="239" t="s">
        <v>139</v>
      </c>
    </row>
    <row r="743" s="14" customFormat="1">
      <c r="A743" s="14"/>
      <c r="B743" s="240"/>
      <c r="C743" s="241"/>
      <c r="D743" s="231" t="s">
        <v>150</v>
      </c>
      <c r="E743" s="242" t="s">
        <v>1</v>
      </c>
      <c r="F743" s="243" t="s">
        <v>81</v>
      </c>
      <c r="G743" s="241"/>
      <c r="H743" s="244">
        <v>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150</v>
      </c>
      <c r="AU743" s="250" t="s">
        <v>148</v>
      </c>
      <c r="AV743" s="14" t="s">
        <v>148</v>
      </c>
      <c r="AW743" s="14" t="s">
        <v>30</v>
      </c>
      <c r="AX743" s="14" t="s">
        <v>73</v>
      </c>
      <c r="AY743" s="250" t="s">
        <v>139</v>
      </c>
    </row>
    <row r="744" s="15" customFormat="1">
      <c r="A744" s="15"/>
      <c r="B744" s="251"/>
      <c r="C744" s="252"/>
      <c r="D744" s="231" t="s">
        <v>150</v>
      </c>
      <c r="E744" s="253" t="s">
        <v>1</v>
      </c>
      <c r="F744" s="254" t="s">
        <v>164</v>
      </c>
      <c r="G744" s="252"/>
      <c r="H744" s="255">
        <v>1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61" t="s">
        <v>150</v>
      </c>
      <c r="AU744" s="261" t="s">
        <v>148</v>
      </c>
      <c r="AV744" s="15" t="s">
        <v>147</v>
      </c>
      <c r="AW744" s="15" t="s">
        <v>30</v>
      </c>
      <c r="AX744" s="15" t="s">
        <v>81</v>
      </c>
      <c r="AY744" s="261" t="s">
        <v>139</v>
      </c>
    </row>
    <row r="745" s="2" customFormat="1" ht="16.5" customHeight="1">
      <c r="A745" s="38"/>
      <c r="B745" s="39"/>
      <c r="C745" s="215" t="s">
        <v>900</v>
      </c>
      <c r="D745" s="215" t="s">
        <v>143</v>
      </c>
      <c r="E745" s="216" t="s">
        <v>901</v>
      </c>
      <c r="F745" s="217" t="s">
        <v>902</v>
      </c>
      <c r="G745" s="218" t="s">
        <v>672</v>
      </c>
      <c r="H745" s="219">
        <v>2</v>
      </c>
      <c r="I745" s="220"/>
      <c r="J745" s="221">
        <f>ROUND(I745*H745,2)</f>
        <v>0</v>
      </c>
      <c r="K745" s="222"/>
      <c r="L745" s="44"/>
      <c r="M745" s="223" t="s">
        <v>1</v>
      </c>
      <c r="N745" s="224" t="s">
        <v>39</v>
      </c>
      <c r="O745" s="91"/>
      <c r="P745" s="225">
        <f>O745*H745</f>
        <v>0</v>
      </c>
      <c r="Q745" s="225">
        <v>0</v>
      </c>
      <c r="R745" s="225">
        <f>Q745*H745</f>
        <v>0</v>
      </c>
      <c r="S745" s="225">
        <v>0.00085999999999999998</v>
      </c>
      <c r="T745" s="226">
        <f>S745*H745</f>
        <v>0.00172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278</v>
      </c>
      <c r="AT745" s="227" t="s">
        <v>143</v>
      </c>
      <c r="AU745" s="227" t="s">
        <v>148</v>
      </c>
      <c r="AY745" s="17" t="s">
        <v>139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148</v>
      </c>
      <c r="BK745" s="228">
        <f>ROUND(I745*H745,2)</f>
        <v>0</v>
      </c>
      <c r="BL745" s="17" t="s">
        <v>278</v>
      </c>
      <c r="BM745" s="227" t="s">
        <v>903</v>
      </c>
    </row>
    <row r="746" s="13" customFormat="1">
      <c r="A746" s="13"/>
      <c r="B746" s="229"/>
      <c r="C746" s="230"/>
      <c r="D746" s="231" t="s">
        <v>150</v>
      </c>
      <c r="E746" s="232" t="s">
        <v>1</v>
      </c>
      <c r="F746" s="233" t="s">
        <v>562</v>
      </c>
      <c r="G746" s="230"/>
      <c r="H746" s="232" t="s">
        <v>1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9" t="s">
        <v>150</v>
      </c>
      <c r="AU746" s="239" t="s">
        <v>148</v>
      </c>
      <c r="AV746" s="13" t="s">
        <v>81</v>
      </c>
      <c r="AW746" s="13" t="s">
        <v>30</v>
      </c>
      <c r="AX746" s="13" t="s">
        <v>73</v>
      </c>
      <c r="AY746" s="239" t="s">
        <v>139</v>
      </c>
    </row>
    <row r="747" s="14" customFormat="1">
      <c r="A747" s="14"/>
      <c r="B747" s="240"/>
      <c r="C747" s="241"/>
      <c r="D747" s="231" t="s">
        <v>150</v>
      </c>
      <c r="E747" s="242" t="s">
        <v>1</v>
      </c>
      <c r="F747" s="243" t="s">
        <v>81</v>
      </c>
      <c r="G747" s="241"/>
      <c r="H747" s="244">
        <v>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0" t="s">
        <v>150</v>
      </c>
      <c r="AU747" s="250" t="s">
        <v>148</v>
      </c>
      <c r="AV747" s="14" t="s">
        <v>148</v>
      </c>
      <c r="AW747" s="14" t="s">
        <v>30</v>
      </c>
      <c r="AX747" s="14" t="s">
        <v>73</v>
      </c>
      <c r="AY747" s="250" t="s">
        <v>139</v>
      </c>
    </row>
    <row r="748" s="13" customFormat="1">
      <c r="A748" s="13"/>
      <c r="B748" s="229"/>
      <c r="C748" s="230"/>
      <c r="D748" s="231" t="s">
        <v>150</v>
      </c>
      <c r="E748" s="232" t="s">
        <v>1</v>
      </c>
      <c r="F748" s="233" t="s">
        <v>890</v>
      </c>
      <c r="G748" s="230"/>
      <c r="H748" s="232" t="s">
        <v>1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9" t="s">
        <v>150</v>
      </c>
      <c r="AU748" s="239" t="s">
        <v>148</v>
      </c>
      <c r="AV748" s="13" t="s">
        <v>81</v>
      </c>
      <c r="AW748" s="13" t="s">
        <v>30</v>
      </c>
      <c r="AX748" s="13" t="s">
        <v>73</v>
      </c>
      <c r="AY748" s="239" t="s">
        <v>139</v>
      </c>
    </row>
    <row r="749" s="14" customFormat="1">
      <c r="A749" s="14"/>
      <c r="B749" s="240"/>
      <c r="C749" s="241"/>
      <c r="D749" s="231" t="s">
        <v>150</v>
      </c>
      <c r="E749" s="242" t="s">
        <v>1</v>
      </c>
      <c r="F749" s="243" t="s">
        <v>81</v>
      </c>
      <c r="G749" s="241"/>
      <c r="H749" s="244">
        <v>1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0" t="s">
        <v>150</v>
      </c>
      <c r="AU749" s="250" t="s">
        <v>148</v>
      </c>
      <c r="AV749" s="14" t="s">
        <v>148</v>
      </c>
      <c r="AW749" s="14" t="s">
        <v>30</v>
      </c>
      <c r="AX749" s="14" t="s">
        <v>73</v>
      </c>
      <c r="AY749" s="250" t="s">
        <v>139</v>
      </c>
    </row>
    <row r="750" s="15" customFormat="1">
      <c r="A750" s="15"/>
      <c r="B750" s="251"/>
      <c r="C750" s="252"/>
      <c r="D750" s="231" t="s">
        <v>150</v>
      </c>
      <c r="E750" s="253" t="s">
        <v>1</v>
      </c>
      <c r="F750" s="254" t="s">
        <v>164</v>
      </c>
      <c r="G750" s="252"/>
      <c r="H750" s="255">
        <v>2</v>
      </c>
      <c r="I750" s="256"/>
      <c r="J750" s="252"/>
      <c r="K750" s="252"/>
      <c r="L750" s="257"/>
      <c r="M750" s="258"/>
      <c r="N750" s="259"/>
      <c r="O750" s="259"/>
      <c r="P750" s="259"/>
      <c r="Q750" s="259"/>
      <c r="R750" s="259"/>
      <c r="S750" s="259"/>
      <c r="T750" s="260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61" t="s">
        <v>150</v>
      </c>
      <c r="AU750" s="261" t="s">
        <v>148</v>
      </c>
      <c r="AV750" s="15" t="s">
        <v>147</v>
      </c>
      <c r="AW750" s="15" t="s">
        <v>30</v>
      </c>
      <c r="AX750" s="15" t="s">
        <v>81</v>
      </c>
      <c r="AY750" s="261" t="s">
        <v>139</v>
      </c>
    </row>
    <row r="751" s="2" customFormat="1" ht="24.15" customHeight="1">
      <c r="A751" s="38"/>
      <c r="B751" s="39"/>
      <c r="C751" s="215" t="s">
        <v>904</v>
      </c>
      <c r="D751" s="215" t="s">
        <v>143</v>
      </c>
      <c r="E751" s="216" t="s">
        <v>905</v>
      </c>
      <c r="F751" s="217" t="s">
        <v>906</v>
      </c>
      <c r="G751" s="218" t="s">
        <v>146</v>
      </c>
      <c r="H751" s="219">
        <v>1</v>
      </c>
      <c r="I751" s="220"/>
      <c r="J751" s="221">
        <f>ROUND(I751*H751,2)</f>
        <v>0</v>
      </c>
      <c r="K751" s="222"/>
      <c r="L751" s="44"/>
      <c r="M751" s="223" t="s">
        <v>1</v>
      </c>
      <c r="N751" s="224" t="s">
        <v>39</v>
      </c>
      <c r="O751" s="91"/>
      <c r="P751" s="225">
        <f>O751*H751</f>
        <v>0</v>
      </c>
      <c r="Q751" s="225">
        <v>4.0000000000000003E-05</v>
      </c>
      <c r="R751" s="225">
        <f>Q751*H751</f>
        <v>4.0000000000000003E-05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278</v>
      </c>
      <c r="AT751" s="227" t="s">
        <v>143</v>
      </c>
      <c r="AU751" s="227" t="s">
        <v>148</v>
      </c>
      <c r="AY751" s="17" t="s">
        <v>139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148</v>
      </c>
      <c r="BK751" s="228">
        <f>ROUND(I751*H751,2)</f>
        <v>0</v>
      </c>
      <c r="BL751" s="17" t="s">
        <v>278</v>
      </c>
      <c r="BM751" s="227" t="s">
        <v>907</v>
      </c>
    </row>
    <row r="752" s="2" customFormat="1" ht="16.5" customHeight="1">
      <c r="A752" s="38"/>
      <c r="B752" s="39"/>
      <c r="C752" s="262" t="s">
        <v>908</v>
      </c>
      <c r="D752" s="262" t="s">
        <v>479</v>
      </c>
      <c r="E752" s="263" t="s">
        <v>909</v>
      </c>
      <c r="F752" s="264" t="s">
        <v>910</v>
      </c>
      <c r="G752" s="265" t="s">
        <v>146</v>
      </c>
      <c r="H752" s="266">
        <v>1</v>
      </c>
      <c r="I752" s="267"/>
      <c r="J752" s="268">
        <f>ROUND(I752*H752,2)</f>
        <v>0</v>
      </c>
      <c r="K752" s="269"/>
      <c r="L752" s="270"/>
      <c r="M752" s="271" t="s">
        <v>1</v>
      </c>
      <c r="N752" s="272" t="s">
        <v>39</v>
      </c>
      <c r="O752" s="91"/>
      <c r="P752" s="225">
        <f>O752*H752</f>
        <v>0</v>
      </c>
      <c r="Q752" s="225">
        <v>0.00147</v>
      </c>
      <c r="R752" s="225">
        <f>Q752*H752</f>
        <v>0.00147</v>
      </c>
      <c r="S752" s="225">
        <v>0</v>
      </c>
      <c r="T752" s="226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373</v>
      </c>
      <c r="AT752" s="227" t="s">
        <v>479</v>
      </c>
      <c r="AU752" s="227" t="s">
        <v>148</v>
      </c>
      <c r="AY752" s="17" t="s">
        <v>139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148</v>
      </c>
      <c r="BK752" s="228">
        <f>ROUND(I752*H752,2)</f>
        <v>0</v>
      </c>
      <c r="BL752" s="17" t="s">
        <v>278</v>
      </c>
      <c r="BM752" s="227" t="s">
        <v>911</v>
      </c>
    </row>
    <row r="753" s="2" customFormat="1" ht="21.75" customHeight="1">
      <c r="A753" s="38"/>
      <c r="B753" s="39"/>
      <c r="C753" s="215" t="s">
        <v>912</v>
      </c>
      <c r="D753" s="215" t="s">
        <v>143</v>
      </c>
      <c r="E753" s="216" t="s">
        <v>913</v>
      </c>
      <c r="F753" s="217" t="s">
        <v>914</v>
      </c>
      <c r="G753" s="218" t="s">
        <v>672</v>
      </c>
      <c r="H753" s="219">
        <v>1</v>
      </c>
      <c r="I753" s="220"/>
      <c r="J753" s="221">
        <f>ROUND(I753*H753,2)</f>
        <v>0</v>
      </c>
      <c r="K753" s="222"/>
      <c r="L753" s="44"/>
      <c r="M753" s="223" t="s">
        <v>1</v>
      </c>
      <c r="N753" s="224" t="s">
        <v>39</v>
      </c>
      <c r="O753" s="91"/>
      <c r="P753" s="225">
        <f>O753*H753</f>
        <v>0</v>
      </c>
      <c r="Q753" s="225">
        <v>0.00020000000000000001</v>
      </c>
      <c r="R753" s="225">
        <f>Q753*H753</f>
        <v>0.00020000000000000001</v>
      </c>
      <c r="S753" s="225">
        <v>0</v>
      </c>
      <c r="T753" s="226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7" t="s">
        <v>278</v>
      </c>
      <c r="AT753" s="227" t="s">
        <v>143</v>
      </c>
      <c r="AU753" s="227" t="s">
        <v>148</v>
      </c>
      <c r="AY753" s="17" t="s">
        <v>139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7" t="s">
        <v>148</v>
      </c>
      <c r="BK753" s="228">
        <f>ROUND(I753*H753,2)</f>
        <v>0</v>
      </c>
      <c r="BL753" s="17" t="s">
        <v>278</v>
      </c>
      <c r="BM753" s="227" t="s">
        <v>915</v>
      </c>
    </row>
    <row r="754" s="2" customFormat="1" ht="33" customHeight="1">
      <c r="A754" s="38"/>
      <c r="B754" s="39"/>
      <c r="C754" s="262" t="s">
        <v>916</v>
      </c>
      <c r="D754" s="262" t="s">
        <v>479</v>
      </c>
      <c r="E754" s="263" t="s">
        <v>917</v>
      </c>
      <c r="F754" s="264" t="s">
        <v>918</v>
      </c>
      <c r="G754" s="265" t="s">
        <v>146</v>
      </c>
      <c r="H754" s="266">
        <v>1</v>
      </c>
      <c r="I754" s="267"/>
      <c r="J754" s="268">
        <f>ROUND(I754*H754,2)</f>
        <v>0</v>
      </c>
      <c r="K754" s="269"/>
      <c r="L754" s="270"/>
      <c r="M754" s="271" t="s">
        <v>1</v>
      </c>
      <c r="N754" s="272" t="s">
        <v>39</v>
      </c>
      <c r="O754" s="91"/>
      <c r="P754" s="225">
        <f>O754*H754</f>
        <v>0</v>
      </c>
      <c r="Q754" s="225">
        <v>0.0025600000000000002</v>
      </c>
      <c r="R754" s="225">
        <f>Q754*H754</f>
        <v>0.0025600000000000002</v>
      </c>
      <c r="S754" s="225">
        <v>0</v>
      </c>
      <c r="T754" s="226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7" t="s">
        <v>373</v>
      </c>
      <c r="AT754" s="227" t="s">
        <v>479</v>
      </c>
      <c r="AU754" s="227" t="s">
        <v>148</v>
      </c>
      <c r="AY754" s="17" t="s">
        <v>139</v>
      </c>
      <c r="BE754" s="228">
        <f>IF(N754="základní",J754,0)</f>
        <v>0</v>
      </c>
      <c r="BF754" s="228">
        <f>IF(N754="snížená",J754,0)</f>
        <v>0</v>
      </c>
      <c r="BG754" s="228">
        <f>IF(N754="zákl. přenesená",J754,0)</f>
        <v>0</v>
      </c>
      <c r="BH754" s="228">
        <f>IF(N754="sníž. přenesená",J754,0)</f>
        <v>0</v>
      </c>
      <c r="BI754" s="228">
        <f>IF(N754="nulová",J754,0)</f>
        <v>0</v>
      </c>
      <c r="BJ754" s="17" t="s">
        <v>148</v>
      </c>
      <c r="BK754" s="228">
        <f>ROUND(I754*H754,2)</f>
        <v>0</v>
      </c>
      <c r="BL754" s="17" t="s">
        <v>278</v>
      </c>
      <c r="BM754" s="227" t="s">
        <v>919</v>
      </c>
    </row>
    <row r="755" s="14" customFormat="1">
      <c r="A755" s="14"/>
      <c r="B755" s="240"/>
      <c r="C755" s="241"/>
      <c r="D755" s="231" t="s">
        <v>150</v>
      </c>
      <c r="E755" s="242" t="s">
        <v>1</v>
      </c>
      <c r="F755" s="243" t="s">
        <v>81</v>
      </c>
      <c r="G755" s="241"/>
      <c r="H755" s="244">
        <v>1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0" t="s">
        <v>150</v>
      </c>
      <c r="AU755" s="250" t="s">
        <v>148</v>
      </c>
      <c r="AV755" s="14" t="s">
        <v>148</v>
      </c>
      <c r="AW755" s="14" t="s">
        <v>30</v>
      </c>
      <c r="AX755" s="14" t="s">
        <v>81</v>
      </c>
      <c r="AY755" s="250" t="s">
        <v>139</v>
      </c>
    </row>
    <row r="756" s="2" customFormat="1" ht="24.15" customHeight="1">
      <c r="A756" s="38"/>
      <c r="B756" s="39"/>
      <c r="C756" s="215" t="s">
        <v>920</v>
      </c>
      <c r="D756" s="215" t="s">
        <v>143</v>
      </c>
      <c r="E756" s="216" t="s">
        <v>921</v>
      </c>
      <c r="F756" s="217" t="s">
        <v>922</v>
      </c>
      <c r="G756" s="218" t="s">
        <v>146</v>
      </c>
      <c r="H756" s="219">
        <v>1</v>
      </c>
      <c r="I756" s="220"/>
      <c r="J756" s="221">
        <f>ROUND(I756*H756,2)</f>
        <v>0</v>
      </c>
      <c r="K756" s="222"/>
      <c r="L756" s="44"/>
      <c r="M756" s="223" t="s">
        <v>1</v>
      </c>
      <c r="N756" s="224" t="s">
        <v>39</v>
      </c>
      <c r="O756" s="91"/>
      <c r="P756" s="225">
        <f>O756*H756</f>
        <v>0</v>
      </c>
      <c r="Q756" s="225">
        <v>0.00012</v>
      </c>
      <c r="R756" s="225">
        <f>Q756*H756</f>
        <v>0.00012</v>
      </c>
      <c r="S756" s="225">
        <v>0</v>
      </c>
      <c r="T756" s="226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278</v>
      </c>
      <c r="AT756" s="227" t="s">
        <v>143</v>
      </c>
      <c r="AU756" s="227" t="s">
        <v>148</v>
      </c>
      <c r="AY756" s="17" t="s">
        <v>139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148</v>
      </c>
      <c r="BK756" s="228">
        <f>ROUND(I756*H756,2)</f>
        <v>0</v>
      </c>
      <c r="BL756" s="17" t="s">
        <v>278</v>
      </c>
      <c r="BM756" s="227" t="s">
        <v>923</v>
      </c>
    </row>
    <row r="757" s="2" customFormat="1" ht="24.15" customHeight="1">
      <c r="A757" s="38"/>
      <c r="B757" s="39"/>
      <c r="C757" s="262" t="s">
        <v>924</v>
      </c>
      <c r="D757" s="262" t="s">
        <v>479</v>
      </c>
      <c r="E757" s="263" t="s">
        <v>925</v>
      </c>
      <c r="F757" s="264" t="s">
        <v>926</v>
      </c>
      <c r="G757" s="265" t="s">
        <v>146</v>
      </c>
      <c r="H757" s="266">
        <v>1</v>
      </c>
      <c r="I757" s="267"/>
      <c r="J757" s="268">
        <f>ROUND(I757*H757,2)</f>
        <v>0</v>
      </c>
      <c r="K757" s="269"/>
      <c r="L757" s="270"/>
      <c r="M757" s="271" t="s">
        <v>1</v>
      </c>
      <c r="N757" s="272" t="s">
        <v>39</v>
      </c>
      <c r="O757" s="91"/>
      <c r="P757" s="225">
        <f>O757*H757</f>
        <v>0</v>
      </c>
      <c r="Q757" s="225">
        <v>0.0026199999999999999</v>
      </c>
      <c r="R757" s="225">
        <f>Q757*H757</f>
        <v>0.0026199999999999999</v>
      </c>
      <c r="S757" s="225">
        <v>0</v>
      </c>
      <c r="T757" s="226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27" t="s">
        <v>373</v>
      </c>
      <c r="AT757" s="227" t="s">
        <v>479</v>
      </c>
      <c r="AU757" s="227" t="s">
        <v>148</v>
      </c>
      <c r="AY757" s="17" t="s">
        <v>139</v>
      </c>
      <c r="BE757" s="228">
        <f>IF(N757="základní",J757,0)</f>
        <v>0</v>
      </c>
      <c r="BF757" s="228">
        <f>IF(N757="snížená",J757,0)</f>
        <v>0</v>
      </c>
      <c r="BG757" s="228">
        <f>IF(N757="zákl. přenesená",J757,0)</f>
        <v>0</v>
      </c>
      <c r="BH757" s="228">
        <f>IF(N757="sníž. přenesená",J757,0)</f>
        <v>0</v>
      </c>
      <c r="BI757" s="228">
        <f>IF(N757="nulová",J757,0)</f>
        <v>0</v>
      </c>
      <c r="BJ757" s="17" t="s">
        <v>148</v>
      </c>
      <c r="BK757" s="228">
        <f>ROUND(I757*H757,2)</f>
        <v>0</v>
      </c>
      <c r="BL757" s="17" t="s">
        <v>278</v>
      </c>
      <c r="BM757" s="227" t="s">
        <v>927</v>
      </c>
    </row>
    <row r="758" s="2" customFormat="1" ht="16.5" customHeight="1">
      <c r="A758" s="38"/>
      <c r="B758" s="39"/>
      <c r="C758" s="262" t="s">
        <v>928</v>
      </c>
      <c r="D758" s="262" t="s">
        <v>479</v>
      </c>
      <c r="E758" s="263" t="s">
        <v>929</v>
      </c>
      <c r="F758" s="264" t="s">
        <v>930</v>
      </c>
      <c r="G758" s="265" t="s">
        <v>855</v>
      </c>
      <c r="H758" s="266">
        <v>2</v>
      </c>
      <c r="I758" s="267"/>
      <c r="J758" s="268">
        <f>ROUND(I758*H758,2)</f>
        <v>0</v>
      </c>
      <c r="K758" s="269"/>
      <c r="L758" s="270"/>
      <c r="M758" s="271" t="s">
        <v>1</v>
      </c>
      <c r="N758" s="272" t="s">
        <v>39</v>
      </c>
      <c r="O758" s="91"/>
      <c r="P758" s="225">
        <f>O758*H758</f>
        <v>0</v>
      </c>
      <c r="Q758" s="225">
        <v>0.00097999999999999997</v>
      </c>
      <c r="R758" s="225">
        <f>Q758*H758</f>
        <v>0.0019599999999999999</v>
      </c>
      <c r="S758" s="225">
        <v>0</v>
      </c>
      <c r="T758" s="226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373</v>
      </c>
      <c r="AT758" s="227" t="s">
        <v>479</v>
      </c>
      <c r="AU758" s="227" t="s">
        <v>148</v>
      </c>
      <c r="AY758" s="17" t="s">
        <v>139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148</v>
      </c>
      <c r="BK758" s="228">
        <f>ROUND(I758*H758,2)</f>
        <v>0</v>
      </c>
      <c r="BL758" s="17" t="s">
        <v>278</v>
      </c>
      <c r="BM758" s="227" t="s">
        <v>931</v>
      </c>
    </row>
    <row r="759" s="13" customFormat="1">
      <c r="A759" s="13"/>
      <c r="B759" s="229"/>
      <c r="C759" s="230"/>
      <c r="D759" s="231" t="s">
        <v>150</v>
      </c>
      <c r="E759" s="232" t="s">
        <v>1</v>
      </c>
      <c r="F759" s="233" t="s">
        <v>932</v>
      </c>
      <c r="G759" s="230"/>
      <c r="H759" s="232" t="s">
        <v>1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150</v>
      </c>
      <c r="AU759" s="239" t="s">
        <v>148</v>
      </c>
      <c r="AV759" s="13" t="s">
        <v>81</v>
      </c>
      <c r="AW759" s="13" t="s">
        <v>30</v>
      </c>
      <c r="AX759" s="13" t="s">
        <v>73</v>
      </c>
      <c r="AY759" s="239" t="s">
        <v>139</v>
      </c>
    </row>
    <row r="760" s="14" customFormat="1">
      <c r="A760" s="14"/>
      <c r="B760" s="240"/>
      <c r="C760" s="241"/>
      <c r="D760" s="231" t="s">
        <v>150</v>
      </c>
      <c r="E760" s="242" t="s">
        <v>1</v>
      </c>
      <c r="F760" s="243" t="s">
        <v>549</v>
      </c>
      <c r="G760" s="241"/>
      <c r="H760" s="244">
        <v>2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150</v>
      </c>
      <c r="AU760" s="250" t="s">
        <v>148</v>
      </c>
      <c r="AV760" s="14" t="s">
        <v>148</v>
      </c>
      <c r="AW760" s="14" t="s">
        <v>30</v>
      </c>
      <c r="AX760" s="14" t="s">
        <v>81</v>
      </c>
      <c r="AY760" s="250" t="s">
        <v>139</v>
      </c>
    </row>
    <row r="761" s="2" customFormat="1" ht="24.15" customHeight="1">
      <c r="A761" s="38"/>
      <c r="B761" s="39"/>
      <c r="C761" s="215" t="s">
        <v>933</v>
      </c>
      <c r="D761" s="215" t="s">
        <v>143</v>
      </c>
      <c r="E761" s="216" t="s">
        <v>934</v>
      </c>
      <c r="F761" s="217" t="s">
        <v>935</v>
      </c>
      <c r="G761" s="218" t="s">
        <v>146</v>
      </c>
      <c r="H761" s="219">
        <v>1</v>
      </c>
      <c r="I761" s="220"/>
      <c r="J761" s="221">
        <f>ROUND(I761*H761,2)</f>
        <v>0</v>
      </c>
      <c r="K761" s="222"/>
      <c r="L761" s="44"/>
      <c r="M761" s="223" t="s">
        <v>1</v>
      </c>
      <c r="N761" s="224" t="s">
        <v>39</v>
      </c>
      <c r="O761" s="91"/>
      <c r="P761" s="225">
        <f>O761*H761</f>
        <v>0</v>
      </c>
      <c r="Q761" s="225">
        <v>6.0000000000000002E-05</v>
      </c>
      <c r="R761" s="225">
        <f>Q761*H761</f>
        <v>6.0000000000000002E-05</v>
      </c>
      <c r="S761" s="225">
        <v>0</v>
      </c>
      <c r="T761" s="226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27" t="s">
        <v>278</v>
      </c>
      <c r="AT761" s="227" t="s">
        <v>143</v>
      </c>
      <c r="AU761" s="227" t="s">
        <v>148</v>
      </c>
      <c r="AY761" s="17" t="s">
        <v>139</v>
      </c>
      <c r="BE761" s="228">
        <f>IF(N761="základní",J761,0)</f>
        <v>0</v>
      </c>
      <c r="BF761" s="228">
        <f>IF(N761="snížená",J761,0)</f>
        <v>0</v>
      </c>
      <c r="BG761" s="228">
        <f>IF(N761="zákl. přenesená",J761,0)</f>
        <v>0</v>
      </c>
      <c r="BH761" s="228">
        <f>IF(N761="sníž. přenesená",J761,0)</f>
        <v>0</v>
      </c>
      <c r="BI761" s="228">
        <f>IF(N761="nulová",J761,0)</f>
        <v>0</v>
      </c>
      <c r="BJ761" s="17" t="s">
        <v>148</v>
      </c>
      <c r="BK761" s="228">
        <f>ROUND(I761*H761,2)</f>
        <v>0</v>
      </c>
      <c r="BL761" s="17" t="s">
        <v>278</v>
      </c>
      <c r="BM761" s="227" t="s">
        <v>936</v>
      </c>
    </row>
    <row r="762" s="13" customFormat="1">
      <c r="A762" s="13"/>
      <c r="B762" s="229"/>
      <c r="C762" s="230"/>
      <c r="D762" s="231" t="s">
        <v>150</v>
      </c>
      <c r="E762" s="232" t="s">
        <v>1</v>
      </c>
      <c r="F762" s="233" t="s">
        <v>562</v>
      </c>
      <c r="G762" s="230"/>
      <c r="H762" s="232" t="s">
        <v>1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9" t="s">
        <v>150</v>
      </c>
      <c r="AU762" s="239" t="s">
        <v>148</v>
      </c>
      <c r="AV762" s="13" t="s">
        <v>81</v>
      </c>
      <c r="AW762" s="13" t="s">
        <v>30</v>
      </c>
      <c r="AX762" s="13" t="s">
        <v>73</v>
      </c>
      <c r="AY762" s="239" t="s">
        <v>139</v>
      </c>
    </row>
    <row r="763" s="14" customFormat="1">
      <c r="A763" s="14"/>
      <c r="B763" s="240"/>
      <c r="C763" s="241"/>
      <c r="D763" s="231" t="s">
        <v>150</v>
      </c>
      <c r="E763" s="242" t="s">
        <v>1</v>
      </c>
      <c r="F763" s="243" t="s">
        <v>81</v>
      </c>
      <c r="G763" s="241"/>
      <c r="H763" s="244">
        <v>1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150</v>
      </c>
      <c r="AU763" s="250" t="s">
        <v>148</v>
      </c>
      <c r="AV763" s="14" t="s">
        <v>148</v>
      </c>
      <c r="AW763" s="14" t="s">
        <v>30</v>
      </c>
      <c r="AX763" s="14" t="s">
        <v>73</v>
      </c>
      <c r="AY763" s="250" t="s">
        <v>139</v>
      </c>
    </row>
    <row r="764" s="15" customFormat="1">
      <c r="A764" s="15"/>
      <c r="B764" s="251"/>
      <c r="C764" s="252"/>
      <c r="D764" s="231" t="s">
        <v>150</v>
      </c>
      <c r="E764" s="253" t="s">
        <v>1</v>
      </c>
      <c r="F764" s="254" t="s">
        <v>164</v>
      </c>
      <c r="G764" s="252"/>
      <c r="H764" s="255">
        <v>1</v>
      </c>
      <c r="I764" s="256"/>
      <c r="J764" s="252"/>
      <c r="K764" s="252"/>
      <c r="L764" s="257"/>
      <c r="M764" s="258"/>
      <c r="N764" s="259"/>
      <c r="O764" s="259"/>
      <c r="P764" s="259"/>
      <c r="Q764" s="259"/>
      <c r="R764" s="259"/>
      <c r="S764" s="259"/>
      <c r="T764" s="260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61" t="s">
        <v>150</v>
      </c>
      <c r="AU764" s="261" t="s">
        <v>148</v>
      </c>
      <c r="AV764" s="15" t="s">
        <v>147</v>
      </c>
      <c r="AW764" s="15" t="s">
        <v>30</v>
      </c>
      <c r="AX764" s="15" t="s">
        <v>81</v>
      </c>
      <c r="AY764" s="261" t="s">
        <v>139</v>
      </c>
    </row>
    <row r="765" s="2" customFormat="1" ht="33" customHeight="1">
      <c r="A765" s="38"/>
      <c r="B765" s="39"/>
      <c r="C765" s="262" t="s">
        <v>937</v>
      </c>
      <c r="D765" s="262" t="s">
        <v>479</v>
      </c>
      <c r="E765" s="263" t="s">
        <v>938</v>
      </c>
      <c r="F765" s="264" t="s">
        <v>939</v>
      </c>
      <c r="G765" s="265" t="s">
        <v>146</v>
      </c>
      <c r="H765" s="266">
        <v>1</v>
      </c>
      <c r="I765" s="267"/>
      <c r="J765" s="268">
        <f>ROUND(I765*H765,2)</f>
        <v>0</v>
      </c>
      <c r="K765" s="269"/>
      <c r="L765" s="270"/>
      <c r="M765" s="271" t="s">
        <v>1</v>
      </c>
      <c r="N765" s="272" t="s">
        <v>39</v>
      </c>
      <c r="O765" s="91"/>
      <c r="P765" s="225">
        <f>O765*H765</f>
        <v>0</v>
      </c>
      <c r="Q765" s="225">
        <v>0.00038000000000000002</v>
      </c>
      <c r="R765" s="225">
        <f>Q765*H765</f>
        <v>0.00038000000000000002</v>
      </c>
      <c r="S765" s="225">
        <v>0</v>
      </c>
      <c r="T765" s="226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27" t="s">
        <v>373</v>
      </c>
      <c r="AT765" s="227" t="s">
        <v>479</v>
      </c>
      <c r="AU765" s="227" t="s">
        <v>148</v>
      </c>
      <c r="AY765" s="17" t="s">
        <v>139</v>
      </c>
      <c r="BE765" s="228">
        <f>IF(N765="základní",J765,0)</f>
        <v>0</v>
      </c>
      <c r="BF765" s="228">
        <f>IF(N765="snížená",J765,0)</f>
        <v>0</v>
      </c>
      <c r="BG765" s="228">
        <f>IF(N765="zákl. přenesená",J765,0)</f>
        <v>0</v>
      </c>
      <c r="BH765" s="228">
        <f>IF(N765="sníž. přenesená",J765,0)</f>
        <v>0</v>
      </c>
      <c r="BI765" s="228">
        <f>IF(N765="nulová",J765,0)</f>
        <v>0</v>
      </c>
      <c r="BJ765" s="17" t="s">
        <v>148</v>
      </c>
      <c r="BK765" s="228">
        <f>ROUND(I765*H765,2)</f>
        <v>0</v>
      </c>
      <c r="BL765" s="17" t="s">
        <v>278</v>
      </c>
      <c r="BM765" s="227" t="s">
        <v>940</v>
      </c>
    </row>
    <row r="766" s="2" customFormat="1" ht="16.5" customHeight="1">
      <c r="A766" s="38"/>
      <c r="B766" s="39"/>
      <c r="C766" s="215" t="s">
        <v>941</v>
      </c>
      <c r="D766" s="215" t="s">
        <v>143</v>
      </c>
      <c r="E766" s="216" t="s">
        <v>942</v>
      </c>
      <c r="F766" s="217" t="s">
        <v>943</v>
      </c>
      <c r="G766" s="218" t="s">
        <v>146</v>
      </c>
      <c r="H766" s="219">
        <v>4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0</v>
      </c>
      <c r="R766" s="225">
        <f>Q766*H766</f>
        <v>0</v>
      </c>
      <c r="S766" s="225">
        <v>0.00122</v>
      </c>
      <c r="T766" s="226">
        <f>S766*H766</f>
        <v>0.0048799999999999998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278</v>
      </c>
      <c r="AT766" s="227" t="s">
        <v>143</v>
      </c>
      <c r="AU766" s="227" t="s">
        <v>148</v>
      </c>
      <c r="AY766" s="17" t="s">
        <v>139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148</v>
      </c>
      <c r="BK766" s="228">
        <f>ROUND(I766*H766,2)</f>
        <v>0</v>
      </c>
      <c r="BL766" s="17" t="s">
        <v>278</v>
      </c>
      <c r="BM766" s="227" t="s">
        <v>944</v>
      </c>
    </row>
    <row r="767" s="13" customFormat="1">
      <c r="A767" s="13"/>
      <c r="B767" s="229"/>
      <c r="C767" s="230"/>
      <c r="D767" s="231" t="s">
        <v>150</v>
      </c>
      <c r="E767" s="232" t="s">
        <v>1</v>
      </c>
      <c r="F767" s="233" t="s">
        <v>526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150</v>
      </c>
      <c r="AU767" s="239" t="s">
        <v>148</v>
      </c>
      <c r="AV767" s="13" t="s">
        <v>81</v>
      </c>
      <c r="AW767" s="13" t="s">
        <v>30</v>
      </c>
      <c r="AX767" s="13" t="s">
        <v>73</v>
      </c>
      <c r="AY767" s="239" t="s">
        <v>139</v>
      </c>
    </row>
    <row r="768" s="14" customFormat="1">
      <c r="A768" s="14"/>
      <c r="B768" s="240"/>
      <c r="C768" s="241"/>
      <c r="D768" s="231" t="s">
        <v>150</v>
      </c>
      <c r="E768" s="242" t="s">
        <v>1</v>
      </c>
      <c r="F768" s="243" t="s">
        <v>81</v>
      </c>
      <c r="G768" s="241"/>
      <c r="H768" s="244">
        <v>1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150</v>
      </c>
      <c r="AU768" s="250" t="s">
        <v>148</v>
      </c>
      <c r="AV768" s="14" t="s">
        <v>148</v>
      </c>
      <c r="AW768" s="14" t="s">
        <v>30</v>
      </c>
      <c r="AX768" s="14" t="s">
        <v>73</v>
      </c>
      <c r="AY768" s="250" t="s">
        <v>139</v>
      </c>
    </row>
    <row r="769" s="13" customFormat="1">
      <c r="A769" s="13"/>
      <c r="B769" s="229"/>
      <c r="C769" s="230"/>
      <c r="D769" s="231" t="s">
        <v>150</v>
      </c>
      <c r="E769" s="232" t="s">
        <v>1</v>
      </c>
      <c r="F769" s="233" t="s">
        <v>531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150</v>
      </c>
      <c r="AU769" s="239" t="s">
        <v>148</v>
      </c>
      <c r="AV769" s="13" t="s">
        <v>81</v>
      </c>
      <c r="AW769" s="13" t="s">
        <v>30</v>
      </c>
      <c r="AX769" s="13" t="s">
        <v>73</v>
      </c>
      <c r="AY769" s="239" t="s">
        <v>139</v>
      </c>
    </row>
    <row r="770" s="14" customFormat="1">
      <c r="A770" s="14"/>
      <c r="B770" s="240"/>
      <c r="C770" s="241"/>
      <c r="D770" s="231" t="s">
        <v>150</v>
      </c>
      <c r="E770" s="242" t="s">
        <v>1</v>
      </c>
      <c r="F770" s="243" t="s">
        <v>81</v>
      </c>
      <c r="G770" s="241"/>
      <c r="H770" s="244">
        <v>1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150</v>
      </c>
      <c r="AU770" s="250" t="s">
        <v>148</v>
      </c>
      <c r="AV770" s="14" t="s">
        <v>148</v>
      </c>
      <c r="AW770" s="14" t="s">
        <v>30</v>
      </c>
      <c r="AX770" s="14" t="s">
        <v>73</v>
      </c>
      <c r="AY770" s="250" t="s">
        <v>139</v>
      </c>
    </row>
    <row r="771" s="13" customFormat="1">
      <c r="A771" s="13"/>
      <c r="B771" s="229"/>
      <c r="C771" s="230"/>
      <c r="D771" s="231" t="s">
        <v>150</v>
      </c>
      <c r="E771" s="232" t="s">
        <v>1</v>
      </c>
      <c r="F771" s="233" t="s">
        <v>890</v>
      </c>
      <c r="G771" s="230"/>
      <c r="H771" s="232" t="s">
        <v>1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9" t="s">
        <v>150</v>
      </c>
      <c r="AU771" s="239" t="s">
        <v>148</v>
      </c>
      <c r="AV771" s="13" t="s">
        <v>81</v>
      </c>
      <c r="AW771" s="13" t="s">
        <v>30</v>
      </c>
      <c r="AX771" s="13" t="s">
        <v>73</v>
      </c>
      <c r="AY771" s="239" t="s">
        <v>139</v>
      </c>
    </row>
    <row r="772" s="14" customFormat="1">
      <c r="A772" s="14"/>
      <c r="B772" s="240"/>
      <c r="C772" s="241"/>
      <c r="D772" s="231" t="s">
        <v>150</v>
      </c>
      <c r="E772" s="242" t="s">
        <v>1</v>
      </c>
      <c r="F772" s="243" t="s">
        <v>81</v>
      </c>
      <c r="G772" s="241"/>
      <c r="H772" s="244">
        <v>1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0" t="s">
        <v>150</v>
      </c>
      <c r="AU772" s="250" t="s">
        <v>148</v>
      </c>
      <c r="AV772" s="14" t="s">
        <v>148</v>
      </c>
      <c r="AW772" s="14" t="s">
        <v>30</v>
      </c>
      <c r="AX772" s="14" t="s">
        <v>73</v>
      </c>
      <c r="AY772" s="250" t="s">
        <v>139</v>
      </c>
    </row>
    <row r="773" s="13" customFormat="1">
      <c r="A773" s="13"/>
      <c r="B773" s="229"/>
      <c r="C773" s="230"/>
      <c r="D773" s="231" t="s">
        <v>150</v>
      </c>
      <c r="E773" s="232" t="s">
        <v>1</v>
      </c>
      <c r="F773" s="233" t="s">
        <v>889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150</v>
      </c>
      <c r="AU773" s="239" t="s">
        <v>148</v>
      </c>
      <c r="AV773" s="13" t="s">
        <v>81</v>
      </c>
      <c r="AW773" s="13" t="s">
        <v>30</v>
      </c>
      <c r="AX773" s="13" t="s">
        <v>73</v>
      </c>
      <c r="AY773" s="239" t="s">
        <v>139</v>
      </c>
    </row>
    <row r="774" s="14" customFormat="1">
      <c r="A774" s="14"/>
      <c r="B774" s="240"/>
      <c r="C774" s="241"/>
      <c r="D774" s="231" t="s">
        <v>150</v>
      </c>
      <c r="E774" s="242" t="s">
        <v>1</v>
      </c>
      <c r="F774" s="243" t="s">
        <v>81</v>
      </c>
      <c r="G774" s="241"/>
      <c r="H774" s="244">
        <v>1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150</v>
      </c>
      <c r="AU774" s="250" t="s">
        <v>148</v>
      </c>
      <c r="AV774" s="14" t="s">
        <v>148</v>
      </c>
      <c r="AW774" s="14" t="s">
        <v>30</v>
      </c>
      <c r="AX774" s="14" t="s">
        <v>73</v>
      </c>
      <c r="AY774" s="250" t="s">
        <v>139</v>
      </c>
    </row>
    <row r="775" s="15" customFormat="1">
      <c r="A775" s="15"/>
      <c r="B775" s="251"/>
      <c r="C775" s="252"/>
      <c r="D775" s="231" t="s">
        <v>150</v>
      </c>
      <c r="E775" s="253" t="s">
        <v>1</v>
      </c>
      <c r="F775" s="254" t="s">
        <v>164</v>
      </c>
      <c r="G775" s="252"/>
      <c r="H775" s="255">
        <v>4</v>
      </c>
      <c r="I775" s="256"/>
      <c r="J775" s="252"/>
      <c r="K775" s="252"/>
      <c r="L775" s="257"/>
      <c r="M775" s="258"/>
      <c r="N775" s="259"/>
      <c r="O775" s="259"/>
      <c r="P775" s="259"/>
      <c r="Q775" s="259"/>
      <c r="R775" s="259"/>
      <c r="S775" s="259"/>
      <c r="T775" s="260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1" t="s">
        <v>150</v>
      </c>
      <c r="AU775" s="261" t="s">
        <v>148</v>
      </c>
      <c r="AV775" s="15" t="s">
        <v>147</v>
      </c>
      <c r="AW775" s="15" t="s">
        <v>30</v>
      </c>
      <c r="AX775" s="15" t="s">
        <v>81</v>
      </c>
      <c r="AY775" s="261" t="s">
        <v>139</v>
      </c>
    </row>
    <row r="776" s="2" customFormat="1" ht="21.75" customHeight="1">
      <c r="A776" s="38"/>
      <c r="B776" s="39"/>
      <c r="C776" s="215" t="s">
        <v>945</v>
      </c>
      <c r="D776" s="215" t="s">
        <v>143</v>
      </c>
      <c r="E776" s="216" t="s">
        <v>946</v>
      </c>
      <c r="F776" s="217" t="s">
        <v>947</v>
      </c>
      <c r="G776" s="218" t="s">
        <v>146</v>
      </c>
      <c r="H776" s="219">
        <v>1</v>
      </c>
      <c r="I776" s="220"/>
      <c r="J776" s="221">
        <f>ROUND(I776*H776,2)</f>
        <v>0</v>
      </c>
      <c r="K776" s="222"/>
      <c r="L776" s="44"/>
      <c r="M776" s="223" t="s">
        <v>1</v>
      </c>
      <c r="N776" s="224" t="s">
        <v>39</v>
      </c>
      <c r="O776" s="91"/>
      <c r="P776" s="225">
        <f>O776*H776</f>
        <v>0</v>
      </c>
      <c r="Q776" s="225">
        <v>0.00014999999999999999</v>
      </c>
      <c r="R776" s="225">
        <f>Q776*H776</f>
        <v>0.00014999999999999999</v>
      </c>
      <c r="S776" s="225">
        <v>0</v>
      </c>
      <c r="T776" s="226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7" t="s">
        <v>278</v>
      </c>
      <c r="AT776" s="227" t="s">
        <v>143</v>
      </c>
      <c r="AU776" s="227" t="s">
        <v>148</v>
      </c>
      <c r="AY776" s="17" t="s">
        <v>139</v>
      </c>
      <c r="BE776" s="228">
        <f>IF(N776="základní",J776,0)</f>
        <v>0</v>
      </c>
      <c r="BF776" s="228">
        <f>IF(N776="snížená",J776,0)</f>
        <v>0</v>
      </c>
      <c r="BG776" s="228">
        <f>IF(N776="zákl. přenesená",J776,0)</f>
        <v>0</v>
      </c>
      <c r="BH776" s="228">
        <f>IF(N776="sníž. přenesená",J776,0)</f>
        <v>0</v>
      </c>
      <c r="BI776" s="228">
        <f>IF(N776="nulová",J776,0)</f>
        <v>0</v>
      </c>
      <c r="BJ776" s="17" t="s">
        <v>148</v>
      </c>
      <c r="BK776" s="228">
        <f>ROUND(I776*H776,2)</f>
        <v>0</v>
      </c>
      <c r="BL776" s="17" t="s">
        <v>278</v>
      </c>
      <c r="BM776" s="227" t="s">
        <v>948</v>
      </c>
    </row>
    <row r="777" s="13" customFormat="1">
      <c r="A777" s="13"/>
      <c r="B777" s="229"/>
      <c r="C777" s="230"/>
      <c r="D777" s="231" t="s">
        <v>150</v>
      </c>
      <c r="E777" s="232" t="s">
        <v>1</v>
      </c>
      <c r="F777" s="233" t="s">
        <v>562</v>
      </c>
      <c r="G777" s="230"/>
      <c r="H777" s="232" t="s">
        <v>1</v>
      </c>
      <c r="I777" s="234"/>
      <c r="J777" s="230"/>
      <c r="K777" s="230"/>
      <c r="L777" s="235"/>
      <c r="M777" s="236"/>
      <c r="N777" s="237"/>
      <c r="O777" s="237"/>
      <c r="P777" s="237"/>
      <c r="Q777" s="237"/>
      <c r="R777" s="237"/>
      <c r="S777" s="237"/>
      <c r="T777" s="23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9" t="s">
        <v>150</v>
      </c>
      <c r="AU777" s="239" t="s">
        <v>148</v>
      </c>
      <c r="AV777" s="13" t="s">
        <v>81</v>
      </c>
      <c r="AW777" s="13" t="s">
        <v>30</v>
      </c>
      <c r="AX777" s="13" t="s">
        <v>73</v>
      </c>
      <c r="AY777" s="239" t="s">
        <v>139</v>
      </c>
    </row>
    <row r="778" s="14" customFormat="1">
      <c r="A778" s="14"/>
      <c r="B778" s="240"/>
      <c r="C778" s="241"/>
      <c r="D778" s="231" t="s">
        <v>150</v>
      </c>
      <c r="E778" s="242" t="s">
        <v>1</v>
      </c>
      <c r="F778" s="243" t="s">
        <v>81</v>
      </c>
      <c r="G778" s="241"/>
      <c r="H778" s="244">
        <v>1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0" t="s">
        <v>150</v>
      </c>
      <c r="AU778" s="250" t="s">
        <v>148</v>
      </c>
      <c r="AV778" s="14" t="s">
        <v>148</v>
      </c>
      <c r="AW778" s="14" t="s">
        <v>30</v>
      </c>
      <c r="AX778" s="14" t="s">
        <v>81</v>
      </c>
      <c r="AY778" s="250" t="s">
        <v>139</v>
      </c>
    </row>
    <row r="779" s="2" customFormat="1" ht="24.15" customHeight="1">
      <c r="A779" s="38"/>
      <c r="B779" s="39"/>
      <c r="C779" s="262" t="s">
        <v>949</v>
      </c>
      <c r="D779" s="262" t="s">
        <v>479</v>
      </c>
      <c r="E779" s="263" t="s">
        <v>950</v>
      </c>
      <c r="F779" s="264" t="s">
        <v>951</v>
      </c>
      <c r="G779" s="265" t="s">
        <v>146</v>
      </c>
      <c r="H779" s="266">
        <v>1</v>
      </c>
      <c r="I779" s="267"/>
      <c r="J779" s="268">
        <f>ROUND(I779*H779,2)</f>
        <v>0</v>
      </c>
      <c r="K779" s="269"/>
      <c r="L779" s="270"/>
      <c r="M779" s="271" t="s">
        <v>1</v>
      </c>
      <c r="N779" s="272" t="s">
        <v>39</v>
      </c>
      <c r="O779" s="91"/>
      <c r="P779" s="225">
        <f>O779*H779</f>
        <v>0</v>
      </c>
      <c r="Q779" s="225">
        <v>0.00089999999999999998</v>
      </c>
      <c r="R779" s="225">
        <f>Q779*H779</f>
        <v>0.00089999999999999998</v>
      </c>
      <c r="S779" s="225">
        <v>0</v>
      </c>
      <c r="T779" s="226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7" t="s">
        <v>373</v>
      </c>
      <c r="AT779" s="227" t="s">
        <v>479</v>
      </c>
      <c r="AU779" s="227" t="s">
        <v>148</v>
      </c>
      <c r="AY779" s="17" t="s">
        <v>139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17" t="s">
        <v>148</v>
      </c>
      <c r="BK779" s="228">
        <f>ROUND(I779*H779,2)</f>
        <v>0</v>
      </c>
      <c r="BL779" s="17" t="s">
        <v>278</v>
      </c>
      <c r="BM779" s="227" t="s">
        <v>952</v>
      </c>
    </row>
    <row r="780" s="2" customFormat="1" ht="24.15" customHeight="1">
      <c r="A780" s="38"/>
      <c r="B780" s="39"/>
      <c r="C780" s="215" t="s">
        <v>953</v>
      </c>
      <c r="D780" s="215" t="s">
        <v>143</v>
      </c>
      <c r="E780" s="216" t="s">
        <v>954</v>
      </c>
      <c r="F780" s="217" t="s">
        <v>955</v>
      </c>
      <c r="G780" s="218" t="s">
        <v>436</v>
      </c>
      <c r="H780" s="219">
        <v>0.13900000000000001</v>
      </c>
      <c r="I780" s="220"/>
      <c r="J780" s="221">
        <f>ROUND(I780*H780,2)</f>
        <v>0</v>
      </c>
      <c r="K780" s="222"/>
      <c r="L780" s="44"/>
      <c r="M780" s="223" t="s">
        <v>1</v>
      </c>
      <c r="N780" s="224" t="s">
        <v>39</v>
      </c>
      <c r="O780" s="91"/>
      <c r="P780" s="225">
        <f>O780*H780</f>
        <v>0</v>
      </c>
      <c r="Q780" s="225">
        <v>0</v>
      </c>
      <c r="R780" s="225">
        <f>Q780*H780</f>
        <v>0</v>
      </c>
      <c r="S780" s="225">
        <v>0</v>
      </c>
      <c r="T780" s="226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27" t="s">
        <v>278</v>
      </c>
      <c r="AT780" s="227" t="s">
        <v>143</v>
      </c>
      <c r="AU780" s="227" t="s">
        <v>148</v>
      </c>
      <c r="AY780" s="17" t="s">
        <v>139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17" t="s">
        <v>148</v>
      </c>
      <c r="BK780" s="228">
        <f>ROUND(I780*H780,2)</f>
        <v>0</v>
      </c>
      <c r="BL780" s="17" t="s">
        <v>278</v>
      </c>
      <c r="BM780" s="227" t="s">
        <v>956</v>
      </c>
    </row>
    <row r="781" s="2" customFormat="1" ht="33" customHeight="1">
      <c r="A781" s="38"/>
      <c r="B781" s="39"/>
      <c r="C781" s="215" t="s">
        <v>957</v>
      </c>
      <c r="D781" s="215" t="s">
        <v>143</v>
      </c>
      <c r="E781" s="216" t="s">
        <v>958</v>
      </c>
      <c r="F781" s="217" t="s">
        <v>959</v>
      </c>
      <c r="G781" s="218" t="s">
        <v>436</v>
      </c>
      <c r="H781" s="219">
        <v>0.41699999999999998</v>
      </c>
      <c r="I781" s="220"/>
      <c r="J781" s="221">
        <f>ROUND(I781*H781,2)</f>
        <v>0</v>
      </c>
      <c r="K781" s="222"/>
      <c r="L781" s="44"/>
      <c r="M781" s="223" t="s">
        <v>1</v>
      </c>
      <c r="N781" s="224" t="s">
        <v>39</v>
      </c>
      <c r="O781" s="91"/>
      <c r="P781" s="225">
        <f>O781*H781</f>
        <v>0</v>
      </c>
      <c r="Q781" s="225">
        <v>0</v>
      </c>
      <c r="R781" s="225">
        <f>Q781*H781</f>
        <v>0</v>
      </c>
      <c r="S781" s="225">
        <v>0</v>
      </c>
      <c r="T781" s="226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27" t="s">
        <v>278</v>
      </c>
      <c r="AT781" s="227" t="s">
        <v>143</v>
      </c>
      <c r="AU781" s="227" t="s">
        <v>148</v>
      </c>
      <c r="AY781" s="17" t="s">
        <v>139</v>
      </c>
      <c r="BE781" s="228">
        <f>IF(N781="základní",J781,0)</f>
        <v>0</v>
      </c>
      <c r="BF781" s="228">
        <f>IF(N781="snížená",J781,0)</f>
        <v>0</v>
      </c>
      <c r="BG781" s="228">
        <f>IF(N781="zákl. přenesená",J781,0)</f>
        <v>0</v>
      </c>
      <c r="BH781" s="228">
        <f>IF(N781="sníž. přenesená",J781,0)</f>
        <v>0</v>
      </c>
      <c r="BI781" s="228">
        <f>IF(N781="nulová",J781,0)</f>
        <v>0</v>
      </c>
      <c r="BJ781" s="17" t="s">
        <v>148</v>
      </c>
      <c r="BK781" s="228">
        <f>ROUND(I781*H781,2)</f>
        <v>0</v>
      </c>
      <c r="BL781" s="17" t="s">
        <v>278</v>
      </c>
      <c r="BM781" s="227" t="s">
        <v>960</v>
      </c>
    </row>
    <row r="782" s="14" customFormat="1">
      <c r="A782" s="14"/>
      <c r="B782" s="240"/>
      <c r="C782" s="241"/>
      <c r="D782" s="231" t="s">
        <v>150</v>
      </c>
      <c r="E782" s="241"/>
      <c r="F782" s="243" t="s">
        <v>961</v>
      </c>
      <c r="G782" s="241"/>
      <c r="H782" s="244">
        <v>0.41699999999999998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150</v>
      </c>
      <c r="AU782" s="250" t="s">
        <v>148</v>
      </c>
      <c r="AV782" s="14" t="s">
        <v>148</v>
      </c>
      <c r="AW782" s="14" t="s">
        <v>4</v>
      </c>
      <c r="AX782" s="14" t="s">
        <v>81</v>
      </c>
      <c r="AY782" s="250" t="s">
        <v>139</v>
      </c>
    </row>
    <row r="783" s="12" customFormat="1" ht="22.8" customHeight="1">
      <c r="A783" s="12"/>
      <c r="B783" s="199"/>
      <c r="C783" s="200"/>
      <c r="D783" s="201" t="s">
        <v>72</v>
      </c>
      <c r="E783" s="213" t="s">
        <v>962</v>
      </c>
      <c r="F783" s="213" t="s">
        <v>963</v>
      </c>
      <c r="G783" s="200"/>
      <c r="H783" s="200"/>
      <c r="I783" s="203"/>
      <c r="J783" s="214">
        <f>BK783</f>
        <v>0</v>
      </c>
      <c r="K783" s="200"/>
      <c r="L783" s="205"/>
      <c r="M783" s="206"/>
      <c r="N783" s="207"/>
      <c r="O783" s="207"/>
      <c r="P783" s="208">
        <f>SUM(P784:P789)</f>
        <v>0</v>
      </c>
      <c r="Q783" s="207"/>
      <c r="R783" s="208">
        <f>SUM(R784:R789)</f>
        <v>0.0085000000000000006</v>
      </c>
      <c r="S783" s="207"/>
      <c r="T783" s="209">
        <f>SUM(T784:T789)</f>
        <v>0</v>
      </c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R783" s="210" t="s">
        <v>148</v>
      </c>
      <c r="AT783" s="211" t="s">
        <v>72</v>
      </c>
      <c r="AU783" s="211" t="s">
        <v>81</v>
      </c>
      <c r="AY783" s="210" t="s">
        <v>139</v>
      </c>
      <c r="BK783" s="212">
        <f>SUM(BK784:BK789)</f>
        <v>0</v>
      </c>
    </row>
    <row r="784" s="2" customFormat="1" ht="24.15" customHeight="1">
      <c r="A784" s="38"/>
      <c r="B784" s="39"/>
      <c r="C784" s="215" t="s">
        <v>964</v>
      </c>
      <c r="D784" s="215" t="s">
        <v>143</v>
      </c>
      <c r="E784" s="216" t="s">
        <v>965</v>
      </c>
      <c r="F784" s="217" t="s">
        <v>966</v>
      </c>
      <c r="G784" s="218" t="s">
        <v>672</v>
      </c>
      <c r="H784" s="219">
        <v>1</v>
      </c>
      <c r="I784" s="220"/>
      <c r="J784" s="221">
        <f>ROUND(I784*H784,2)</f>
        <v>0</v>
      </c>
      <c r="K784" s="222"/>
      <c r="L784" s="44"/>
      <c r="M784" s="223" t="s">
        <v>1</v>
      </c>
      <c r="N784" s="224" t="s">
        <v>39</v>
      </c>
      <c r="O784" s="91"/>
      <c r="P784" s="225">
        <f>O784*H784</f>
        <v>0</v>
      </c>
      <c r="Q784" s="225">
        <v>0.0085000000000000006</v>
      </c>
      <c r="R784" s="225">
        <f>Q784*H784</f>
        <v>0.0085000000000000006</v>
      </c>
      <c r="S784" s="225">
        <v>0</v>
      </c>
      <c r="T784" s="226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27" t="s">
        <v>278</v>
      </c>
      <c r="AT784" s="227" t="s">
        <v>143</v>
      </c>
      <c r="AU784" s="227" t="s">
        <v>148</v>
      </c>
      <c r="AY784" s="17" t="s">
        <v>139</v>
      </c>
      <c r="BE784" s="228">
        <f>IF(N784="základní",J784,0)</f>
        <v>0</v>
      </c>
      <c r="BF784" s="228">
        <f>IF(N784="snížená",J784,0)</f>
        <v>0</v>
      </c>
      <c r="BG784" s="228">
        <f>IF(N784="zákl. přenesená",J784,0)</f>
        <v>0</v>
      </c>
      <c r="BH784" s="228">
        <f>IF(N784="sníž. přenesená",J784,0)</f>
        <v>0</v>
      </c>
      <c r="BI784" s="228">
        <f>IF(N784="nulová",J784,0)</f>
        <v>0</v>
      </c>
      <c r="BJ784" s="17" t="s">
        <v>148</v>
      </c>
      <c r="BK784" s="228">
        <f>ROUND(I784*H784,2)</f>
        <v>0</v>
      </c>
      <c r="BL784" s="17" t="s">
        <v>278</v>
      </c>
      <c r="BM784" s="227" t="s">
        <v>967</v>
      </c>
    </row>
    <row r="785" s="13" customFormat="1">
      <c r="A785" s="13"/>
      <c r="B785" s="229"/>
      <c r="C785" s="230"/>
      <c r="D785" s="231" t="s">
        <v>150</v>
      </c>
      <c r="E785" s="232" t="s">
        <v>1</v>
      </c>
      <c r="F785" s="233" t="s">
        <v>197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150</v>
      </c>
      <c r="AU785" s="239" t="s">
        <v>148</v>
      </c>
      <c r="AV785" s="13" t="s">
        <v>81</v>
      </c>
      <c r="AW785" s="13" t="s">
        <v>30</v>
      </c>
      <c r="AX785" s="13" t="s">
        <v>73</v>
      </c>
      <c r="AY785" s="239" t="s">
        <v>139</v>
      </c>
    </row>
    <row r="786" s="14" customFormat="1">
      <c r="A786" s="14"/>
      <c r="B786" s="240"/>
      <c r="C786" s="241"/>
      <c r="D786" s="231" t="s">
        <v>150</v>
      </c>
      <c r="E786" s="242" t="s">
        <v>1</v>
      </c>
      <c r="F786" s="243" t="s">
        <v>81</v>
      </c>
      <c r="G786" s="241"/>
      <c r="H786" s="244">
        <v>1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150</v>
      </c>
      <c r="AU786" s="250" t="s">
        <v>148</v>
      </c>
      <c r="AV786" s="14" t="s">
        <v>148</v>
      </c>
      <c r="AW786" s="14" t="s">
        <v>30</v>
      </c>
      <c r="AX786" s="14" t="s">
        <v>81</v>
      </c>
      <c r="AY786" s="250" t="s">
        <v>139</v>
      </c>
    </row>
    <row r="787" s="2" customFormat="1" ht="24.15" customHeight="1">
      <c r="A787" s="38"/>
      <c r="B787" s="39"/>
      <c r="C787" s="215" t="s">
        <v>968</v>
      </c>
      <c r="D787" s="215" t="s">
        <v>143</v>
      </c>
      <c r="E787" s="216" t="s">
        <v>969</v>
      </c>
      <c r="F787" s="217" t="s">
        <v>970</v>
      </c>
      <c r="G787" s="218" t="s">
        <v>436</v>
      </c>
      <c r="H787" s="219">
        <v>0.0089999999999999993</v>
      </c>
      <c r="I787" s="220"/>
      <c r="J787" s="221">
        <f>ROUND(I787*H787,2)</f>
        <v>0</v>
      </c>
      <c r="K787" s="222"/>
      <c r="L787" s="44"/>
      <c r="M787" s="223" t="s">
        <v>1</v>
      </c>
      <c r="N787" s="224" t="s">
        <v>39</v>
      </c>
      <c r="O787" s="91"/>
      <c r="P787" s="225">
        <f>O787*H787</f>
        <v>0</v>
      </c>
      <c r="Q787" s="225">
        <v>0</v>
      </c>
      <c r="R787" s="225">
        <f>Q787*H787</f>
        <v>0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278</v>
      </c>
      <c r="AT787" s="227" t="s">
        <v>143</v>
      </c>
      <c r="AU787" s="227" t="s">
        <v>148</v>
      </c>
      <c r="AY787" s="17" t="s">
        <v>139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148</v>
      </c>
      <c r="BK787" s="228">
        <f>ROUND(I787*H787,2)</f>
        <v>0</v>
      </c>
      <c r="BL787" s="17" t="s">
        <v>278</v>
      </c>
      <c r="BM787" s="227" t="s">
        <v>971</v>
      </c>
    </row>
    <row r="788" s="2" customFormat="1" ht="33" customHeight="1">
      <c r="A788" s="38"/>
      <c r="B788" s="39"/>
      <c r="C788" s="215" t="s">
        <v>972</v>
      </c>
      <c r="D788" s="215" t="s">
        <v>143</v>
      </c>
      <c r="E788" s="216" t="s">
        <v>973</v>
      </c>
      <c r="F788" s="217" t="s">
        <v>974</v>
      </c>
      <c r="G788" s="218" t="s">
        <v>436</v>
      </c>
      <c r="H788" s="219">
        <v>0.027</v>
      </c>
      <c r="I788" s="220"/>
      <c r="J788" s="221">
        <f>ROUND(I788*H788,2)</f>
        <v>0</v>
      </c>
      <c r="K788" s="222"/>
      <c r="L788" s="44"/>
      <c r="M788" s="223" t="s">
        <v>1</v>
      </c>
      <c r="N788" s="224" t="s">
        <v>39</v>
      </c>
      <c r="O788" s="91"/>
      <c r="P788" s="225">
        <f>O788*H788</f>
        <v>0</v>
      </c>
      <c r="Q788" s="225">
        <v>0</v>
      </c>
      <c r="R788" s="225">
        <f>Q788*H788</f>
        <v>0</v>
      </c>
      <c r="S788" s="225">
        <v>0</v>
      </c>
      <c r="T788" s="226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27" t="s">
        <v>278</v>
      </c>
      <c r="AT788" s="227" t="s">
        <v>143</v>
      </c>
      <c r="AU788" s="227" t="s">
        <v>148</v>
      </c>
      <c r="AY788" s="17" t="s">
        <v>139</v>
      </c>
      <c r="BE788" s="228">
        <f>IF(N788="základní",J788,0)</f>
        <v>0</v>
      </c>
      <c r="BF788" s="228">
        <f>IF(N788="snížená",J788,0)</f>
        <v>0</v>
      </c>
      <c r="BG788" s="228">
        <f>IF(N788="zákl. přenesená",J788,0)</f>
        <v>0</v>
      </c>
      <c r="BH788" s="228">
        <f>IF(N788="sníž. přenesená",J788,0)</f>
        <v>0</v>
      </c>
      <c r="BI788" s="228">
        <f>IF(N788="nulová",J788,0)</f>
        <v>0</v>
      </c>
      <c r="BJ788" s="17" t="s">
        <v>148</v>
      </c>
      <c r="BK788" s="228">
        <f>ROUND(I788*H788,2)</f>
        <v>0</v>
      </c>
      <c r="BL788" s="17" t="s">
        <v>278</v>
      </c>
      <c r="BM788" s="227" t="s">
        <v>975</v>
      </c>
    </row>
    <row r="789" s="14" customFormat="1">
      <c r="A789" s="14"/>
      <c r="B789" s="240"/>
      <c r="C789" s="241"/>
      <c r="D789" s="231" t="s">
        <v>150</v>
      </c>
      <c r="E789" s="241"/>
      <c r="F789" s="243" t="s">
        <v>976</v>
      </c>
      <c r="G789" s="241"/>
      <c r="H789" s="244">
        <v>0.027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150</v>
      </c>
      <c r="AU789" s="250" t="s">
        <v>148</v>
      </c>
      <c r="AV789" s="14" t="s">
        <v>148</v>
      </c>
      <c r="AW789" s="14" t="s">
        <v>4</v>
      </c>
      <c r="AX789" s="14" t="s">
        <v>81</v>
      </c>
      <c r="AY789" s="250" t="s">
        <v>139</v>
      </c>
    </row>
    <row r="790" s="12" customFormat="1" ht="22.8" customHeight="1">
      <c r="A790" s="12"/>
      <c r="B790" s="199"/>
      <c r="C790" s="200"/>
      <c r="D790" s="201" t="s">
        <v>72</v>
      </c>
      <c r="E790" s="213" t="s">
        <v>977</v>
      </c>
      <c r="F790" s="213" t="s">
        <v>978</v>
      </c>
      <c r="G790" s="200"/>
      <c r="H790" s="200"/>
      <c r="I790" s="203"/>
      <c r="J790" s="214">
        <f>BK790</f>
        <v>0</v>
      </c>
      <c r="K790" s="200"/>
      <c r="L790" s="205"/>
      <c r="M790" s="206"/>
      <c r="N790" s="207"/>
      <c r="O790" s="207"/>
      <c r="P790" s="208">
        <f>SUM(P791:P846)</f>
        <v>0</v>
      </c>
      <c r="Q790" s="207"/>
      <c r="R790" s="208">
        <f>SUM(R791:R846)</f>
        <v>0.043270000000000003</v>
      </c>
      <c r="S790" s="207"/>
      <c r="T790" s="209">
        <f>SUM(T791:T846)</f>
        <v>0.06148</v>
      </c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R790" s="210" t="s">
        <v>148</v>
      </c>
      <c r="AT790" s="211" t="s">
        <v>72</v>
      </c>
      <c r="AU790" s="211" t="s">
        <v>81</v>
      </c>
      <c r="AY790" s="210" t="s">
        <v>139</v>
      </c>
      <c r="BK790" s="212">
        <f>SUM(BK791:BK846)</f>
        <v>0</v>
      </c>
    </row>
    <row r="791" s="2" customFormat="1" ht="24.15" customHeight="1">
      <c r="A791" s="38"/>
      <c r="B791" s="39"/>
      <c r="C791" s="215" t="s">
        <v>979</v>
      </c>
      <c r="D791" s="215" t="s">
        <v>143</v>
      </c>
      <c r="E791" s="216" t="s">
        <v>980</v>
      </c>
      <c r="F791" s="217" t="s">
        <v>981</v>
      </c>
      <c r="G791" s="218" t="s">
        <v>177</v>
      </c>
      <c r="H791" s="219">
        <v>20</v>
      </c>
      <c r="I791" s="220"/>
      <c r="J791" s="221">
        <f>ROUND(I791*H791,2)</f>
        <v>0</v>
      </c>
      <c r="K791" s="222"/>
      <c r="L791" s="44"/>
      <c r="M791" s="223" t="s">
        <v>1</v>
      </c>
      <c r="N791" s="224" t="s">
        <v>39</v>
      </c>
      <c r="O791" s="91"/>
      <c r="P791" s="225">
        <f>O791*H791</f>
        <v>0</v>
      </c>
      <c r="Q791" s="225">
        <v>0.00048000000000000001</v>
      </c>
      <c r="R791" s="225">
        <f>Q791*H791</f>
        <v>0.0096000000000000009</v>
      </c>
      <c r="S791" s="225">
        <v>0</v>
      </c>
      <c r="T791" s="226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7" t="s">
        <v>278</v>
      </c>
      <c r="AT791" s="227" t="s">
        <v>143</v>
      </c>
      <c r="AU791" s="227" t="s">
        <v>148</v>
      </c>
      <c r="AY791" s="17" t="s">
        <v>139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17" t="s">
        <v>148</v>
      </c>
      <c r="BK791" s="228">
        <f>ROUND(I791*H791,2)</f>
        <v>0</v>
      </c>
      <c r="BL791" s="17" t="s">
        <v>278</v>
      </c>
      <c r="BM791" s="227" t="s">
        <v>982</v>
      </c>
    </row>
    <row r="792" s="13" customFormat="1">
      <c r="A792" s="13"/>
      <c r="B792" s="229"/>
      <c r="C792" s="230"/>
      <c r="D792" s="231" t="s">
        <v>150</v>
      </c>
      <c r="E792" s="232" t="s">
        <v>1</v>
      </c>
      <c r="F792" s="233" t="s">
        <v>983</v>
      </c>
      <c r="G792" s="230"/>
      <c r="H792" s="232" t="s">
        <v>1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9" t="s">
        <v>150</v>
      </c>
      <c r="AU792" s="239" t="s">
        <v>148</v>
      </c>
      <c r="AV792" s="13" t="s">
        <v>81</v>
      </c>
      <c r="AW792" s="13" t="s">
        <v>30</v>
      </c>
      <c r="AX792" s="13" t="s">
        <v>73</v>
      </c>
      <c r="AY792" s="239" t="s">
        <v>139</v>
      </c>
    </row>
    <row r="793" s="14" customFormat="1">
      <c r="A793" s="14"/>
      <c r="B793" s="240"/>
      <c r="C793" s="241"/>
      <c r="D793" s="231" t="s">
        <v>150</v>
      </c>
      <c r="E793" s="242" t="s">
        <v>1</v>
      </c>
      <c r="F793" s="243" t="s">
        <v>984</v>
      </c>
      <c r="G793" s="241"/>
      <c r="H793" s="244">
        <v>5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150</v>
      </c>
      <c r="AU793" s="250" t="s">
        <v>148</v>
      </c>
      <c r="AV793" s="14" t="s">
        <v>148</v>
      </c>
      <c r="AW793" s="14" t="s">
        <v>30</v>
      </c>
      <c r="AX793" s="14" t="s">
        <v>73</v>
      </c>
      <c r="AY793" s="250" t="s">
        <v>139</v>
      </c>
    </row>
    <row r="794" s="13" customFormat="1">
      <c r="A794" s="13"/>
      <c r="B794" s="229"/>
      <c r="C794" s="230"/>
      <c r="D794" s="231" t="s">
        <v>150</v>
      </c>
      <c r="E794" s="232" t="s">
        <v>1</v>
      </c>
      <c r="F794" s="233" t="s">
        <v>202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150</v>
      </c>
      <c r="AU794" s="239" t="s">
        <v>148</v>
      </c>
      <c r="AV794" s="13" t="s">
        <v>81</v>
      </c>
      <c r="AW794" s="13" t="s">
        <v>30</v>
      </c>
      <c r="AX794" s="13" t="s">
        <v>73</v>
      </c>
      <c r="AY794" s="239" t="s">
        <v>139</v>
      </c>
    </row>
    <row r="795" s="14" customFormat="1">
      <c r="A795" s="14"/>
      <c r="B795" s="240"/>
      <c r="C795" s="241"/>
      <c r="D795" s="231" t="s">
        <v>150</v>
      </c>
      <c r="E795" s="242" t="s">
        <v>1</v>
      </c>
      <c r="F795" s="243" t="s">
        <v>985</v>
      </c>
      <c r="G795" s="241"/>
      <c r="H795" s="244">
        <v>6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150</v>
      </c>
      <c r="AU795" s="250" t="s">
        <v>148</v>
      </c>
      <c r="AV795" s="14" t="s">
        <v>148</v>
      </c>
      <c r="AW795" s="14" t="s">
        <v>30</v>
      </c>
      <c r="AX795" s="14" t="s">
        <v>73</v>
      </c>
      <c r="AY795" s="250" t="s">
        <v>139</v>
      </c>
    </row>
    <row r="796" s="13" customFormat="1">
      <c r="A796" s="13"/>
      <c r="B796" s="229"/>
      <c r="C796" s="230"/>
      <c r="D796" s="231" t="s">
        <v>150</v>
      </c>
      <c r="E796" s="232" t="s">
        <v>1</v>
      </c>
      <c r="F796" s="233" t="s">
        <v>197</v>
      </c>
      <c r="G796" s="230"/>
      <c r="H796" s="232" t="s">
        <v>1</v>
      </c>
      <c r="I796" s="234"/>
      <c r="J796" s="230"/>
      <c r="K796" s="230"/>
      <c r="L796" s="235"/>
      <c r="M796" s="236"/>
      <c r="N796" s="237"/>
      <c r="O796" s="237"/>
      <c r="P796" s="237"/>
      <c r="Q796" s="237"/>
      <c r="R796" s="237"/>
      <c r="S796" s="237"/>
      <c r="T796" s="23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9" t="s">
        <v>150</v>
      </c>
      <c r="AU796" s="239" t="s">
        <v>148</v>
      </c>
      <c r="AV796" s="13" t="s">
        <v>81</v>
      </c>
      <c r="AW796" s="13" t="s">
        <v>30</v>
      </c>
      <c r="AX796" s="13" t="s">
        <v>73</v>
      </c>
      <c r="AY796" s="239" t="s">
        <v>139</v>
      </c>
    </row>
    <row r="797" s="14" customFormat="1">
      <c r="A797" s="14"/>
      <c r="B797" s="240"/>
      <c r="C797" s="241"/>
      <c r="D797" s="231" t="s">
        <v>150</v>
      </c>
      <c r="E797" s="242" t="s">
        <v>1</v>
      </c>
      <c r="F797" s="243" t="s">
        <v>984</v>
      </c>
      <c r="G797" s="241"/>
      <c r="H797" s="244">
        <v>5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0" t="s">
        <v>150</v>
      </c>
      <c r="AU797" s="250" t="s">
        <v>148</v>
      </c>
      <c r="AV797" s="14" t="s">
        <v>148</v>
      </c>
      <c r="AW797" s="14" t="s">
        <v>30</v>
      </c>
      <c r="AX797" s="14" t="s">
        <v>73</v>
      </c>
      <c r="AY797" s="250" t="s">
        <v>139</v>
      </c>
    </row>
    <row r="798" s="13" customFormat="1">
      <c r="A798" s="13"/>
      <c r="B798" s="229"/>
      <c r="C798" s="230"/>
      <c r="D798" s="231" t="s">
        <v>150</v>
      </c>
      <c r="E798" s="232" t="s">
        <v>1</v>
      </c>
      <c r="F798" s="233" t="s">
        <v>168</v>
      </c>
      <c r="G798" s="230"/>
      <c r="H798" s="232" t="s">
        <v>1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9" t="s">
        <v>150</v>
      </c>
      <c r="AU798" s="239" t="s">
        <v>148</v>
      </c>
      <c r="AV798" s="13" t="s">
        <v>81</v>
      </c>
      <c r="AW798" s="13" t="s">
        <v>30</v>
      </c>
      <c r="AX798" s="13" t="s">
        <v>73</v>
      </c>
      <c r="AY798" s="239" t="s">
        <v>139</v>
      </c>
    </row>
    <row r="799" s="14" customFormat="1">
      <c r="A799" s="14"/>
      <c r="B799" s="240"/>
      <c r="C799" s="241"/>
      <c r="D799" s="231" t="s">
        <v>150</v>
      </c>
      <c r="E799" s="242" t="s">
        <v>1</v>
      </c>
      <c r="F799" s="243" t="s">
        <v>986</v>
      </c>
      <c r="G799" s="241"/>
      <c r="H799" s="244">
        <v>4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150</v>
      </c>
      <c r="AU799" s="250" t="s">
        <v>148</v>
      </c>
      <c r="AV799" s="14" t="s">
        <v>148</v>
      </c>
      <c r="AW799" s="14" t="s">
        <v>30</v>
      </c>
      <c r="AX799" s="14" t="s">
        <v>73</v>
      </c>
      <c r="AY799" s="250" t="s">
        <v>139</v>
      </c>
    </row>
    <row r="800" s="15" customFormat="1">
      <c r="A800" s="15"/>
      <c r="B800" s="251"/>
      <c r="C800" s="252"/>
      <c r="D800" s="231" t="s">
        <v>150</v>
      </c>
      <c r="E800" s="253" t="s">
        <v>1</v>
      </c>
      <c r="F800" s="254" t="s">
        <v>164</v>
      </c>
      <c r="G800" s="252"/>
      <c r="H800" s="255">
        <v>20</v>
      </c>
      <c r="I800" s="256"/>
      <c r="J800" s="252"/>
      <c r="K800" s="252"/>
      <c r="L800" s="257"/>
      <c r="M800" s="258"/>
      <c r="N800" s="259"/>
      <c r="O800" s="259"/>
      <c r="P800" s="259"/>
      <c r="Q800" s="259"/>
      <c r="R800" s="259"/>
      <c r="S800" s="259"/>
      <c r="T800" s="260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61" t="s">
        <v>150</v>
      </c>
      <c r="AU800" s="261" t="s">
        <v>148</v>
      </c>
      <c r="AV800" s="15" t="s">
        <v>147</v>
      </c>
      <c r="AW800" s="15" t="s">
        <v>30</v>
      </c>
      <c r="AX800" s="15" t="s">
        <v>81</v>
      </c>
      <c r="AY800" s="261" t="s">
        <v>139</v>
      </c>
    </row>
    <row r="801" s="2" customFormat="1" ht="24.15" customHeight="1">
      <c r="A801" s="38"/>
      <c r="B801" s="39"/>
      <c r="C801" s="215" t="s">
        <v>987</v>
      </c>
      <c r="D801" s="215" t="s">
        <v>143</v>
      </c>
      <c r="E801" s="216" t="s">
        <v>988</v>
      </c>
      <c r="F801" s="217" t="s">
        <v>989</v>
      </c>
      <c r="G801" s="218" t="s">
        <v>177</v>
      </c>
      <c r="H801" s="219">
        <v>15</v>
      </c>
      <c r="I801" s="220"/>
      <c r="J801" s="221">
        <f>ROUND(I801*H801,2)</f>
        <v>0</v>
      </c>
      <c r="K801" s="222"/>
      <c r="L801" s="44"/>
      <c r="M801" s="223" t="s">
        <v>1</v>
      </c>
      <c r="N801" s="224" t="s">
        <v>39</v>
      </c>
      <c r="O801" s="91"/>
      <c r="P801" s="225">
        <f>O801*H801</f>
        <v>0</v>
      </c>
      <c r="Q801" s="225">
        <v>0.00060999999999999997</v>
      </c>
      <c r="R801" s="225">
        <f>Q801*H801</f>
        <v>0.0091500000000000001</v>
      </c>
      <c r="S801" s="225">
        <v>0</v>
      </c>
      <c r="T801" s="226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27" t="s">
        <v>278</v>
      </c>
      <c r="AT801" s="227" t="s">
        <v>143</v>
      </c>
      <c r="AU801" s="227" t="s">
        <v>148</v>
      </c>
      <c r="AY801" s="17" t="s">
        <v>139</v>
      </c>
      <c r="BE801" s="228">
        <f>IF(N801="základní",J801,0)</f>
        <v>0</v>
      </c>
      <c r="BF801" s="228">
        <f>IF(N801="snížená",J801,0)</f>
        <v>0</v>
      </c>
      <c r="BG801" s="228">
        <f>IF(N801="zákl. přenesená",J801,0)</f>
        <v>0</v>
      </c>
      <c r="BH801" s="228">
        <f>IF(N801="sníž. přenesená",J801,0)</f>
        <v>0</v>
      </c>
      <c r="BI801" s="228">
        <f>IF(N801="nulová",J801,0)</f>
        <v>0</v>
      </c>
      <c r="BJ801" s="17" t="s">
        <v>148</v>
      </c>
      <c r="BK801" s="228">
        <f>ROUND(I801*H801,2)</f>
        <v>0</v>
      </c>
      <c r="BL801" s="17" t="s">
        <v>278</v>
      </c>
      <c r="BM801" s="227" t="s">
        <v>990</v>
      </c>
    </row>
    <row r="802" s="13" customFormat="1">
      <c r="A802" s="13"/>
      <c r="B802" s="229"/>
      <c r="C802" s="230"/>
      <c r="D802" s="231" t="s">
        <v>150</v>
      </c>
      <c r="E802" s="232" t="s">
        <v>1</v>
      </c>
      <c r="F802" s="233" t="s">
        <v>991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150</v>
      </c>
      <c r="AU802" s="239" t="s">
        <v>148</v>
      </c>
      <c r="AV802" s="13" t="s">
        <v>81</v>
      </c>
      <c r="AW802" s="13" t="s">
        <v>30</v>
      </c>
      <c r="AX802" s="13" t="s">
        <v>73</v>
      </c>
      <c r="AY802" s="239" t="s">
        <v>139</v>
      </c>
    </row>
    <row r="803" s="13" customFormat="1">
      <c r="A803" s="13"/>
      <c r="B803" s="229"/>
      <c r="C803" s="230"/>
      <c r="D803" s="231" t="s">
        <v>150</v>
      </c>
      <c r="E803" s="232" t="s">
        <v>1</v>
      </c>
      <c r="F803" s="233" t="s">
        <v>197</v>
      </c>
      <c r="G803" s="230"/>
      <c r="H803" s="232" t="s">
        <v>1</v>
      </c>
      <c r="I803" s="234"/>
      <c r="J803" s="230"/>
      <c r="K803" s="230"/>
      <c r="L803" s="235"/>
      <c r="M803" s="236"/>
      <c r="N803" s="237"/>
      <c r="O803" s="237"/>
      <c r="P803" s="237"/>
      <c r="Q803" s="237"/>
      <c r="R803" s="237"/>
      <c r="S803" s="237"/>
      <c r="T803" s="23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9" t="s">
        <v>150</v>
      </c>
      <c r="AU803" s="239" t="s">
        <v>148</v>
      </c>
      <c r="AV803" s="13" t="s">
        <v>81</v>
      </c>
      <c r="AW803" s="13" t="s">
        <v>30</v>
      </c>
      <c r="AX803" s="13" t="s">
        <v>73</v>
      </c>
      <c r="AY803" s="239" t="s">
        <v>139</v>
      </c>
    </row>
    <row r="804" s="14" customFormat="1">
      <c r="A804" s="14"/>
      <c r="B804" s="240"/>
      <c r="C804" s="241"/>
      <c r="D804" s="231" t="s">
        <v>150</v>
      </c>
      <c r="E804" s="242" t="s">
        <v>1</v>
      </c>
      <c r="F804" s="243" t="s">
        <v>73</v>
      </c>
      <c r="G804" s="241"/>
      <c r="H804" s="244">
        <v>0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0" t="s">
        <v>150</v>
      </c>
      <c r="AU804" s="250" t="s">
        <v>148</v>
      </c>
      <c r="AV804" s="14" t="s">
        <v>148</v>
      </c>
      <c r="AW804" s="14" t="s">
        <v>30</v>
      </c>
      <c r="AX804" s="14" t="s">
        <v>73</v>
      </c>
      <c r="AY804" s="250" t="s">
        <v>139</v>
      </c>
    </row>
    <row r="805" s="13" customFormat="1">
      <c r="A805" s="13"/>
      <c r="B805" s="229"/>
      <c r="C805" s="230"/>
      <c r="D805" s="231" t="s">
        <v>150</v>
      </c>
      <c r="E805" s="232" t="s">
        <v>1</v>
      </c>
      <c r="F805" s="233" t="s">
        <v>168</v>
      </c>
      <c r="G805" s="230"/>
      <c r="H805" s="232" t="s">
        <v>1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9" t="s">
        <v>150</v>
      </c>
      <c r="AU805" s="239" t="s">
        <v>148</v>
      </c>
      <c r="AV805" s="13" t="s">
        <v>81</v>
      </c>
      <c r="AW805" s="13" t="s">
        <v>30</v>
      </c>
      <c r="AX805" s="13" t="s">
        <v>73</v>
      </c>
      <c r="AY805" s="239" t="s">
        <v>139</v>
      </c>
    </row>
    <row r="806" s="14" customFormat="1">
      <c r="A806" s="14"/>
      <c r="B806" s="240"/>
      <c r="C806" s="241"/>
      <c r="D806" s="231" t="s">
        <v>150</v>
      </c>
      <c r="E806" s="242" t="s">
        <v>1</v>
      </c>
      <c r="F806" s="243" t="s">
        <v>73</v>
      </c>
      <c r="G806" s="241"/>
      <c r="H806" s="244">
        <v>0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150</v>
      </c>
      <c r="AU806" s="250" t="s">
        <v>148</v>
      </c>
      <c r="AV806" s="14" t="s">
        <v>148</v>
      </c>
      <c r="AW806" s="14" t="s">
        <v>30</v>
      </c>
      <c r="AX806" s="14" t="s">
        <v>73</v>
      </c>
      <c r="AY806" s="250" t="s">
        <v>139</v>
      </c>
    </row>
    <row r="807" s="13" customFormat="1">
      <c r="A807" s="13"/>
      <c r="B807" s="229"/>
      <c r="C807" s="230"/>
      <c r="D807" s="231" t="s">
        <v>150</v>
      </c>
      <c r="E807" s="232" t="s">
        <v>1</v>
      </c>
      <c r="F807" s="233" t="s">
        <v>983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150</v>
      </c>
      <c r="AU807" s="239" t="s">
        <v>148</v>
      </c>
      <c r="AV807" s="13" t="s">
        <v>81</v>
      </c>
      <c r="AW807" s="13" t="s">
        <v>30</v>
      </c>
      <c r="AX807" s="13" t="s">
        <v>73</v>
      </c>
      <c r="AY807" s="239" t="s">
        <v>139</v>
      </c>
    </row>
    <row r="808" s="14" customFormat="1">
      <c r="A808" s="14"/>
      <c r="B808" s="240"/>
      <c r="C808" s="241"/>
      <c r="D808" s="231" t="s">
        <v>150</v>
      </c>
      <c r="E808" s="242" t="s">
        <v>1</v>
      </c>
      <c r="F808" s="243" t="s">
        <v>992</v>
      </c>
      <c r="G808" s="241"/>
      <c r="H808" s="244">
        <v>15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150</v>
      </c>
      <c r="AU808" s="250" t="s">
        <v>148</v>
      </c>
      <c r="AV808" s="14" t="s">
        <v>148</v>
      </c>
      <c r="AW808" s="14" t="s">
        <v>30</v>
      </c>
      <c r="AX808" s="14" t="s">
        <v>73</v>
      </c>
      <c r="AY808" s="250" t="s">
        <v>139</v>
      </c>
    </row>
    <row r="809" s="13" customFormat="1">
      <c r="A809" s="13"/>
      <c r="B809" s="229"/>
      <c r="C809" s="230"/>
      <c r="D809" s="231" t="s">
        <v>150</v>
      </c>
      <c r="E809" s="232" t="s">
        <v>1</v>
      </c>
      <c r="F809" s="233" t="s">
        <v>202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150</v>
      </c>
      <c r="AU809" s="239" t="s">
        <v>148</v>
      </c>
      <c r="AV809" s="13" t="s">
        <v>81</v>
      </c>
      <c r="AW809" s="13" t="s">
        <v>30</v>
      </c>
      <c r="AX809" s="13" t="s">
        <v>73</v>
      </c>
      <c r="AY809" s="239" t="s">
        <v>139</v>
      </c>
    </row>
    <row r="810" s="14" customFormat="1">
      <c r="A810" s="14"/>
      <c r="B810" s="240"/>
      <c r="C810" s="241"/>
      <c r="D810" s="231" t="s">
        <v>150</v>
      </c>
      <c r="E810" s="242" t="s">
        <v>1</v>
      </c>
      <c r="F810" s="243" t="s">
        <v>73</v>
      </c>
      <c r="G810" s="241"/>
      <c r="H810" s="244">
        <v>0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150</v>
      </c>
      <c r="AU810" s="250" t="s">
        <v>148</v>
      </c>
      <c r="AV810" s="14" t="s">
        <v>148</v>
      </c>
      <c r="AW810" s="14" t="s">
        <v>30</v>
      </c>
      <c r="AX810" s="14" t="s">
        <v>73</v>
      </c>
      <c r="AY810" s="250" t="s">
        <v>139</v>
      </c>
    </row>
    <row r="811" s="15" customFormat="1">
      <c r="A811" s="15"/>
      <c r="B811" s="251"/>
      <c r="C811" s="252"/>
      <c r="D811" s="231" t="s">
        <v>150</v>
      </c>
      <c r="E811" s="253" t="s">
        <v>1</v>
      </c>
      <c r="F811" s="254" t="s">
        <v>164</v>
      </c>
      <c r="G811" s="252"/>
      <c r="H811" s="255">
        <v>15</v>
      </c>
      <c r="I811" s="256"/>
      <c r="J811" s="252"/>
      <c r="K811" s="252"/>
      <c r="L811" s="257"/>
      <c r="M811" s="258"/>
      <c r="N811" s="259"/>
      <c r="O811" s="259"/>
      <c r="P811" s="259"/>
      <c r="Q811" s="259"/>
      <c r="R811" s="259"/>
      <c r="S811" s="259"/>
      <c r="T811" s="260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61" t="s">
        <v>150</v>
      </c>
      <c r="AU811" s="261" t="s">
        <v>148</v>
      </c>
      <c r="AV811" s="15" t="s">
        <v>147</v>
      </c>
      <c r="AW811" s="15" t="s">
        <v>30</v>
      </c>
      <c r="AX811" s="15" t="s">
        <v>81</v>
      </c>
      <c r="AY811" s="261" t="s">
        <v>139</v>
      </c>
    </row>
    <row r="812" s="2" customFormat="1" ht="24.15" customHeight="1">
      <c r="A812" s="38"/>
      <c r="B812" s="39"/>
      <c r="C812" s="215" t="s">
        <v>993</v>
      </c>
      <c r="D812" s="215" t="s">
        <v>143</v>
      </c>
      <c r="E812" s="216" t="s">
        <v>994</v>
      </c>
      <c r="F812" s="217" t="s">
        <v>995</v>
      </c>
      <c r="G812" s="218" t="s">
        <v>177</v>
      </c>
      <c r="H812" s="219">
        <v>14</v>
      </c>
      <c r="I812" s="220"/>
      <c r="J812" s="221">
        <f>ROUND(I812*H812,2)</f>
        <v>0</v>
      </c>
      <c r="K812" s="222"/>
      <c r="L812" s="44"/>
      <c r="M812" s="223" t="s">
        <v>1</v>
      </c>
      <c r="N812" s="224" t="s">
        <v>39</v>
      </c>
      <c r="O812" s="91"/>
      <c r="P812" s="225">
        <f>O812*H812</f>
        <v>0</v>
      </c>
      <c r="Q812" s="225">
        <v>0.00075000000000000002</v>
      </c>
      <c r="R812" s="225">
        <f>Q812*H812</f>
        <v>0.010500000000000001</v>
      </c>
      <c r="S812" s="225">
        <v>0</v>
      </c>
      <c r="T812" s="226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27" t="s">
        <v>278</v>
      </c>
      <c r="AT812" s="227" t="s">
        <v>143</v>
      </c>
      <c r="AU812" s="227" t="s">
        <v>148</v>
      </c>
      <c r="AY812" s="17" t="s">
        <v>139</v>
      </c>
      <c r="BE812" s="228">
        <f>IF(N812="základní",J812,0)</f>
        <v>0</v>
      </c>
      <c r="BF812" s="228">
        <f>IF(N812="snížená",J812,0)</f>
        <v>0</v>
      </c>
      <c r="BG812" s="228">
        <f>IF(N812="zákl. přenesená",J812,0)</f>
        <v>0</v>
      </c>
      <c r="BH812" s="228">
        <f>IF(N812="sníž. přenesená",J812,0)</f>
        <v>0</v>
      </c>
      <c r="BI812" s="228">
        <f>IF(N812="nulová",J812,0)</f>
        <v>0</v>
      </c>
      <c r="BJ812" s="17" t="s">
        <v>148</v>
      </c>
      <c r="BK812" s="228">
        <f>ROUND(I812*H812,2)</f>
        <v>0</v>
      </c>
      <c r="BL812" s="17" t="s">
        <v>278</v>
      </c>
      <c r="BM812" s="227" t="s">
        <v>996</v>
      </c>
    </row>
    <row r="813" s="13" customFormat="1">
      <c r="A813" s="13"/>
      <c r="B813" s="229"/>
      <c r="C813" s="230"/>
      <c r="D813" s="231" t="s">
        <v>150</v>
      </c>
      <c r="E813" s="232" t="s">
        <v>1</v>
      </c>
      <c r="F813" s="233" t="s">
        <v>997</v>
      </c>
      <c r="G813" s="230"/>
      <c r="H813" s="232" t="s">
        <v>1</v>
      </c>
      <c r="I813" s="234"/>
      <c r="J813" s="230"/>
      <c r="K813" s="230"/>
      <c r="L813" s="235"/>
      <c r="M813" s="236"/>
      <c r="N813" s="237"/>
      <c r="O813" s="237"/>
      <c r="P813" s="237"/>
      <c r="Q813" s="237"/>
      <c r="R813" s="237"/>
      <c r="S813" s="237"/>
      <c r="T813" s="23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9" t="s">
        <v>150</v>
      </c>
      <c r="AU813" s="239" t="s">
        <v>148</v>
      </c>
      <c r="AV813" s="13" t="s">
        <v>81</v>
      </c>
      <c r="AW813" s="13" t="s">
        <v>30</v>
      </c>
      <c r="AX813" s="13" t="s">
        <v>73</v>
      </c>
      <c r="AY813" s="239" t="s">
        <v>139</v>
      </c>
    </row>
    <row r="814" s="14" customFormat="1">
      <c r="A814" s="14"/>
      <c r="B814" s="240"/>
      <c r="C814" s="241"/>
      <c r="D814" s="231" t="s">
        <v>150</v>
      </c>
      <c r="E814" s="242" t="s">
        <v>1</v>
      </c>
      <c r="F814" s="243" t="s">
        <v>998</v>
      </c>
      <c r="G814" s="241"/>
      <c r="H814" s="244">
        <v>14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150</v>
      </c>
      <c r="AU814" s="250" t="s">
        <v>148</v>
      </c>
      <c r="AV814" s="14" t="s">
        <v>148</v>
      </c>
      <c r="AW814" s="14" t="s">
        <v>30</v>
      </c>
      <c r="AX814" s="14" t="s">
        <v>73</v>
      </c>
      <c r="AY814" s="250" t="s">
        <v>139</v>
      </c>
    </row>
    <row r="815" s="15" customFormat="1">
      <c r="A815" s="15"/>
      <c r="B815" s="251"/>
      <c r="C815" s="252"/>
      <c r="D815" s="231" t="s">
        <v>150</v>
      </c>
      <c r="E815" s="253" t="s">
        <v>1</v>
      </c>
      <c r="F815" s="254" t="s">
        <v>164</v>
      </c>
      <c r="G815" s="252"/>
      <c r="H815" s="255">
        <v>14</v>
      </c>
      <c r="I815" s="256"/>
      <c r="J815" s="252"/>
      <c r="K815" s="252"/>
      <c r="L815" s="257"/>
      <c r="M815" s="258"/>
      <c r="N815" s="259"/>
      <c r="O815" s="259"/>
      <c r="P815" s="259"/>
      <c r="Q815" s="259"/>
      <c r="R815" s="259"/>
      <c r="S815" s="259"/>
      <c r="T815" s="260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61" t="s">
        <v>150</v>
      </c>
      <c r="AU815" s="261" t="s">
        <v>148</v>
      </c>
      <c r="AV815" s="15" t="s">
        <v>147</v>
      </c>
      <c r="AW815" s="15" t="s">
        <v>30</v>
      </c>
      <c r="AX815" s="15" t="s">
        <v>81</v>
      </c>
      <c r="AY815" s="261" t="s">
        <v>139</v>
      </c>
    </row>
    <row r="816" s="2" customFormat="1" ht="33" customHeight="1">
      <c r="A816" s="38"/>
      <c r="B816" s="39"/>
      <c r="C816" s="215" t="s">
        <v>999</v>
      </c>
      <c r="D816" s="215" t="s">
        <v>143</v>
      </c>
      <c r="E816" s="216" t="s">
        <v>1000</v>
      </c>
      <c r="F816" s="217" t="s">
        <v>1001</v>
      </c>
      <c r="G816" s="218" t="s">
        <v>177</v>
      </c>
      <c r="H816" s="219">
        <v>6</v>
      </c>
      <c r="I816" s="220"/>
      <c r="J816" s="221">
        <f>ROUND(I816*H816,2)</f>
        <v>0</v>
      </c>
      <c r="K816" s="222"/>
      <c r="L816" s="44"/>
      <c r="M816" s="223" t="s">
        <v>1</v>
      </c>
      <c r="N816" s="224" t="s">
        <v>39</v>
      </c>
      <c r="O816" s="91"/>
      <c r="P816" s="225">
        <f>O816*H816</f>
        <v>0</v>
      </c>
      <c r="Q816" s="225">
        <v>3.0000000000000001E-05</v>
      </c>
      <c r="R816" s="225">
        <f>Q816*H816</f>
        <v>0.00018000000000000001</v>
      </c>
      <c r="S816" s="225">
        <v>0</v>
      </c>
      <c r="T816" s="226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7" t="s">
        <v>278</v>
      </c>
      <c r="AT816" s="227" t="s">
        <v>143</v>
      </c>
      <c r="AU816" s="227" t="s">
        <v>148</v>
      </c>
      <c r="AY816" s="17" t="s">
        <v>139</v>
      </c>
      <c r="BE816" s="228">
        <f>IF(N816="základní",J816,0)</f>
        <v>0</v>
      </c>
      <c r="BF816" s="228">
        <f>IF(N816="snížená",J816,0)</f>
        <v>0</v>
      </c>
      <c r="BG816" s="228">
        <f>IF(N816="zákl. přenesená",J816,0)</f>
        <v>0</v>
      </c>
      <c r="BH816" s="228">
        <f>IF(N816="sníž. přenesená",J816,0)</f>
        <v>0</v>
      </c>
      <c r="BI816" s="228">
        <f>IF(N816="nulová",J816,0)</f>
        <v>0</v>
      </c>
      <c r="BJ816" s="17" t="s">
        <v>148</v>
      </c>
      <c r="BK816" s="228">
        <f>ROUND(I816*H816,2)</f>
        <v>0</v>
      </c>
      <c r="BL816" s="17" t="s">
        <v>278</v>
      </c>
      <c r="BM816" s="227" t="s">
        <v>1002</v>
      </c>
    </row>
    <row r="817" s="14" customFormat="1">
      <c r="A817" s="14"/>
      <c r="B817" s="240"/>
      <c r="C817" s="241"/>
      <c r="D817" s="231" t="s">
        <v>150</v>
      </c>
      <c r="E817" s="242" t="s">
        <v>1</v>
      </c>
      <c r="F817" s="243" t="s">
        <v>152</v>
      </c>
      <c r="G817" s="241"/>
      <c r="H817" s="244">
        <v>6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150</v>
      </c>
      <c r="AU817" s="250" t="s">
        <v>148</v>
      </c>
      <c r="AV817" s="14" t="s">
        <v>148</v>
      </c>
      <c r="AW817" s="14" t="s">
        <v>30</v>
      </c>
      <c r="AX817" s="14" t="s">
        <v>81</v>
      </c>
      <c r="AY817" s="250" t="s">
        <v>139</v>
      </c>
    </row>
    <row r="818" s="2" customFormat="1" ht="24.15" customHeight="1">
      <c r="A818" s="38"/>
      <c r="B818" s="39"/>
      <c r="C818" s="215" t="s">
        <v>1003</v>
      </c>
      <c r="D818" s="215" t="s">
        <v>143</v>
      </c>
      <c r="E818" s="216" t="s">
        <v>1004</v>
      </c>
      <c r="F818" s="217" t="s">
        <v>1005</v>
      </c>
      <c r="G818" s="218" t="s">
        <v>146</v>
      </c>
      <c r="H818" s="219">
        <v>2</v>
      </c>
      <c r="I818" s="220"/>
      <c r="J818" s="221">
        <f>ROUND(I818*H818,2)</f>
        <v>0</v>
      </c>
      <c r="K818" s="222"/>
      <c r="L818" s="44"/>
      <c r="M818" s="223" t="s">
        <v>1</v>
      </c>
      <c r="N818" s="224" t="s">
        <v>39</v>
      </c>
      <c r="O818" s="91"/>
      <c r="P818" s="225">
        <f>O818*H818</f>
        <v>0</v>
      </c>
      <c r="Q818" s="225">
        <v>0.00016000000000000001</v>
      </c>
      <c r="R818" s="225">
        <f>Q818*H818</f>
        <v>0.00032000000000000003</v>
      </c>
      <c r="S818" s="225">
        <v>0</v>
      </c>
      <c r="T818" s="226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27" t="s">
        <v>278</v>
      </c>
      <c r="AT818" s="227" t="s">
        <v>143</v>
      </c>
      <c r="AU818" s="227" t="s">
        <v>148</v>
      </c>
      <c r="AY818" s="17" t="s">
        <v>139</v>
      </c>
      <c r="BE818" s="228">
        <f>IF(N818="základní",J818,0)</f>
        <v>0</v>
      </c>
      <c r="BF818" s="228">
        <f>IF(N818="snížená",J818,0)</f>
        <v>0</v>
      </c>
      <c r="BG818" s="228">
        <f>IF(N818="zákl. přenesená",J818,0)</f>
        <v>0</v>
      </c>
      <c r="BH818" s="228">
        <f>IF(N818="sníž. přenesená",J818,0)</f>
        <v>0</v>
      </c>
      <c r="BI818" s="228">
        <f>IF(N818="nulová",J818,0)</f>
        <v>0</v>
      </c>
      <c r="BJ818" s="17" t="s">
        <v>148</v>
      </c>
      <c r="BK818" s="228">
        <f>ROUND(I818*H818,2)</f>
        <v>0</v>
      </c>
      <c r="BL818" s="17" t="s">
        <v>278</v>
      </c>
      <c r="BM818" s="227" t="s">
        <v>1006</v>
      </c>
    </row>
    <row r="819" s="14" customFormat="1">
      <c r="A819" s="14"/>
      <c r="B819" s="240"/>
      <c r="C819" s="241"/>
      <c r="D819" s="231" t="s">
        <v>150</v>
      </c>
      <c r="E819" s="242" t="s">
        <v>1</v>
      </c>
      <c r="F819" s="243" t="s">
        <v>148</v>
      </c>
      <c r="G819" s="241"/>
      <c r="H819" s="244">
        <v>2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150</v>
      </c>
      <c r="AU819" s="250" t="s">
        <v>148</v>
      </c>
      <c r="AV819" s="14" t="s">
        <v>148</v>
      </c>
      <c r="AW819" s="14" t="s">
        <v>30</v>
      </c>
      <c r="AX819" s="14" t="s">
        <v>81</v>
      </c>
      <c r="AY819" s="250" t="s">
        <v>139</v>
      </c>
    </row>
    <row r="820" s="2" customFormat="1" ht="16.5" customHeight="1">
      <c r="A820" s="38"/>
      <c r="B820" s="39"/>
      <c r="C820" s="215" t="s">
        <v>1007</v>
      </c>
      <c r="D820" s="215" t="s">
        <v>143</v>
      </c>
      <c r="E820" s="216" t="s">
        <v>1008</v>
      </c>
      <c r="F820" s="217" t="s">
        <v>1009</v>
      </c>
      <c r="G820" s="218" t="s">
        <v>177</v>
      </c>
      <c r="H820" s="219">
        <v>58</v>
      </c>
      <c r="I820" s="220"/>
      <c r="J820" s="221">
        <f>ROUND(I820*H820,2)</f>
        <v>0</v>
      </c>
      <c r="K820" s="222"/>
      <c r="L820" s="44"/>
      <c r="M820" s="223" t="s">
        <v>1</v>
      </c>
      <c r="N820" s="224" t="s">
        <v>39</v>
      </c>
      <c r="O820" s="91"/>
      <c r="P820" s="225">
        <f>O820*H820</f>
        <v>0</v>
      </c>
      <c r="Q820" s="225">
        <v>3.0000000000000001E-05</v>
      </c>
      <c r="R820" s="225">
        <f>Q820*H820</f>
        <v>0.00174</v>
      </c>
      <c r="S820" s="225">
        <v>0.00106</v>
      </c>
      <c r="T820" s="226">
        <f>S820*H820</f>
        <v>0.06148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27" t="s">
        <v>278</v>
      </c>
      <c r="AT820" s="227" t="s">
        <v>143</v>
      </c>
      <c r="AU820" s="227" t="s">
        <v>148</v>
      </c>
      <c r="AY820" s="17" t="s">
        <v>139</v>
      </c>
      <c r="BE820" s="228">
        <f>IF(N820="základní",J820,0)</f>
        <v>0</v>
      </c>
      <c r="BF820" s="228">
        <f>IF(N820="snížená",J820,0)</f>
        <v>0</v>
      </c>
      <c r="BG820" s="228">
        <f>IF(N820="zákl. přenesená",J820,0)</f>
        <v>0</v>
      </c>
      <c r="BH820" s="228">
        <f>IF(N820="sníž. přenesená",J820,0)</f>
        <v>0</v>
      </c>
      <c r="BI820" s="228">
        <f>IF(N820="nulová",J820,0)</f>
        <v>0</v>
      </c>
      <c r="BJ820" s="17" t="s">
        <v>148</v>
      </c>
      <c r="BK820" s="228">
        <f>ROUND(I820*H820,2)</f>
        <v>0</v>
      </c>
      <c r="BL820" s="17" t="s">
        <v>278</v>
      </c>
      <c r="BM820" s="227" t="s">
        <v>1010</v>
      </c>
    </row>
    <row r="821" s="13" customFormat="1">
      <c r="A821" s="13"/>
      <c r="B821" s="229"/>
      <c r="C821" s="230"/>
      <c r="D821" s="231" t="s">
        <v>150</v>
      </c>
      <c r="E821" s="232" t="s">
        <v>1</v>
      </c>
      <c r="F821" s="233" t="s">
        <v>1011</v>
      </c>
      <c r="G821" s="230"/>
      <c r="H821" s="232" t="s">
        <v>1</v>
      </c>
      <c r="I821" s="234"/>
      <c r="J821" s="230"/>
      <c r="K821" s="230"/>
      <c r="L821" s="235"/>
      <c r="M821" s="236"/>
      <c r="N821" s="237"/>
      <c r="O821" s="237"/>
      <c r="P821" s="237"/>
      <c r="Q821" s="237"/>
      <c r="R821" s="237"/>
      <c r="S821" s="237"/>
      <c r="T821" s="23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9" t="s">
        <v>150</v>
      </c>
      <c r="AU821" s="239" t="s">
        <v>148</v>
      </c>
      <c r="AV821" s="13" t="s">
        <v>81</v>
      </c>
      <c r="AW821" s="13" t="s">
        <v>30</v>
      </c>
      <c r="AX821" s="13" t="s">
        <v>73</v>
      </c>
      <c r="AY821" s="239" t="s">
        <v>139</v>
      </c>
    </row>
    <row r="822" s="14" customFormat="1">
      <c r="A822" s="14"/>
      <c r="B822" s="240"/>
      <c r="C822" s="241"/>
      <c r="D822" s="231" t="s">
        <v>150</v>
      </c>
      <c r="E822" s="242" t="s">
        <v>1</v>
      </c>
      <c r="F822" s="243" t="s">
        <v>208</v>
      </c>
      <c r="G822" s="241"/>
      <c r="H822" s="244">
        <v>8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150</v>
      </c>
      <c r="AU822" s="250" t="s">
        <v>148</v>
      </c>
      <c r="AV822" s="14" t="s">
        <v>148</v>
      </c>
      <c r="AW822" s="14" t="s">
        <v>30</v>
      </c>
      <c r="AX822" s="14" t="s">
        <v>73</v>
      </c>
      <c r="AY822" s="250" t="s">
        <v>139</v>
      </c>
    </row>
    <row r="823" s="13" customFormat="1">
      <c r="A823" s="13"/>
      <c r="B823" s="229"/>
      <c r="C823" s="230"/>
      <c r="D823" s="231" t="s">
        <v>150</v>
      </c>
      <c r="E823" s="232" t="s">
        <v>1</v>
      </c>
      <c r="F823" s="233" t="s">
        <v>1012</v>
      </c>
      <c r="G823" s="230"/>
      <c r="H823" s="232" t="s">
        <v>1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9" t="s">
        <v>150</v>
      </c>
      <c r="AU823" s="239" t="s">
        <v>148</v>
      </c>
      <c r="AV823" s="13" t="s">
        <v>81</v>
      </c>
      <c r="AW823" s="13" t="s">
        <v>30</v>
      </c>
      <c r="AX823" s="13" t="s">
        <v>73</v>
      </c>
      <c r="AY823" s="239" t="s">
        <v>139</v>
      </c>
    </row>
    <row r="824" s="14" customFormat="1">
      <c r="A824" s="14"/>
      <c r="B824" s="240"/>
      <c r="C824" s="241"/>
      <c r="D824" s="231" t="s">
        <v>150</v>
      </c>
      <c r="E824" s="242" t="s">
        <v>1</v>
      </c>
      <c r="F824" s="243" t="s">
        <v>294</v>
      </c>
      <c r="G824" s="241"/>
      <c r="H824" s="244">
        <v>18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0" t="s">
        <v>150</v>
      </c>
      <c r="AU824" s="250" t="s">
        <v>148</v>
      </c>
      <c r="AV824" s="14" t="s">
        <v>148</v>
      </c>
      <c r="AW824" s="14" t="s">
        <v>30</v>
      </c>
      <c r="AX824" s="14" t="s">
        <v>73</v>
      </c>
      <c r="AY824" s="250" t="s">
        <v>139</v>
      </c>
    </row>
    <row r="825" s="13" customFormat="1">
      <c r="A825" s="13"/>
      <c r="B825" s="229"/>
      <c r="C825" s="230"/>
      <c r="D825" s="231" t="s">
        <v>150</v>
      </c>
      <c r="E825" s="232" t="s">
        <v>1</v>
      </c>
      <c r="F825" s="233" t="s">
        <v>1013</v>
      </c>
      <c r="G825" s="230"/>
      <c r="H825" s="232" t="s">
        <v>1</v>
      </c>
      <c r="I825" s="234"/>
      <c r="J825" s="230"/>
      <c r="K825" s="230"/>
      <c r="L825" s="235"/>
      <c r="M825" s="236"/>
      <c r="N825" s="237"/>
      <c r="O825" s="237"/>
      <c r="P825" s="237"/>
      <c r="Q825" s="237"/>
      <c r="R825" s="237"/>
      <c r="S825" s="237"/>
      <c r="T825" s="238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9" t="s">
        <v>150</v>
      </c>
      <c r="AU825" s="239" t="s">
        <v>148</v>
      </c>
      <c r="AV825" s="13" t="s">
        <v>81</v>
      </c>
      <c r="AW825" s="13" t="s">
        <v>30</v>
      </c>
      <c r="AX825" s="13" t="s">
        <v>73</v>
      </c>
      <c r="AY825" s="239" t="s">
        <v>139</v>
      </c>
    </row>
    <row r="826" s="14" customFormat="1">
      <c r="A826" s="14"/>
      <c r="B826" s="240"/>
      <c r="C826" s="241"/>
      <c r="D826" s="231" t="s">
        <v>150</v>
      </c>
      <c r="E826" s="242" t="s">
        <v>1</v>
      </c>
      <c r="F826" s="243" t="s">
        <v>147</v>
      </c>
      <c r="G826" s="241"/>
      <c r="H826" s="244">
        <v>4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0" t="s">
        <v>150</v>
      </c>
      <c r="AU826" s="250" t="s">
        <v>148</v>
      </c>
      <c r="AV826" s="14" t="s">
        <v>148</v>
      </c>
      <c r="AW826" s="14" t="s">
        <v>30</v>
      </c>
      <c r="AX826" s="14" t="s">
        <v>73</v>
      </c>
      <c r="AY826" s="250" t="s">
        <v>139</v>
      </c>
    </row>
    <row r="827" s="13" customFormat="1">
      <c r="A827" s="13"/>
      <c r="B827" s="229"/>
      <c r="C827" s="230"/>
      <c r="D827" s="231" t="s">
        <v>150</v>
      </c>
      <c r="E827" s="232" t="s">
        <v>1</v>
      </c>
      <c r="F827" s="233" t="s">
        <v>1014</v>
      </c>
      <c r="G827" s="230"/>
      <c r="H827" s="232" t="s">
        <v>1</v>
      </c>
      <c r="I827" s="234"/>
      <c r="J827" s="230"/>
      <c r="K827" s="230"/>
      <c r="L827" s="235"/>
      <c r="M827" s="236"/>
      <c r="N827" s="237"/>
      <c r="O827" s="237"/>
      <c r="P827" s="237"/>
      <c r="Q827" s="237"/>
      <c r="R827" s="237"/>
      <c r="S827" s="237"/>
      <c r="T827" s="238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9" t="s">
        <v>150</v>
      </c>
      <c r="AU827" s="239" t="s">
        <v>148</v>
      </c>
      <c r="AV827" s="13" t="s">
        <v>81</v>
      </c>
      <c r="AW827" s="13" t="s">
        <v>30</v>
      </c>
      <c r="AX827" s="13" t="s">
        <v>73</v>
      </c>
      <c r="AY827" s="239" t="s">
        <v>139</v>
      </c>
    </row>
    <row r="828" s="14" customFormat="1">
      <c r="A828" s="14"/>
      <c r="B828" s="240"/>
      <c r="C828" s="241"/>
      <c r="D828" s="231" t="s">
        <v>150</v>
      </c>
      <c r="E828" s="242" t="s">
        <v>1</v>
      </c>
      <c r="F828" s="243" t="s">
        <v>268</v>
      </c>
      <c r="G828" s="241"/>
      <c r="H828" s="244">
        <v>14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0" t="s">
        <v>150</v>
      </c>
      <c r="AU828" s="250" t="s">
        <v>148</v>
      </c>
      <c r="AV828" s="14" t="s">
        <v>148</v>
      </c>
      <c r="AW828" s="14" t="s">
        <v>30</v>
      </c>
      <c r="AX828" s="14" t="s">
        <v>73</v>
      </c>
      <c r="AY828" s="250" t="s">
        <v>139</v>
      </c>
    </row>
    <row r="829" s="13" customFormat="1">
      <c r="A829" s="13"/>
      <c r="B829" s="229"/>
      <c r="C829" s="230"/>
      <c r="D829" s="231" t="s">
        <v>150</v>
      </c>
      <c r="E829" s="232" t="s">
        <v>1</v>
      </c>
      <c r="F829" s="233" t="s">
        <v>193</v>
      </c>
      <c r="G829" s="230"/>
      <c r="H829" s="232" t="s">
        <v>1</v>
      </c>
      <c r="I829" s="234"/>
      <c r="J829" s="230"/>
      <c r="K829" s="230"/>
      <c r="L829" s="235"/>
      <c r="M829" s="236"/>
      <c r="N829" s="237"/>
      <c r="O829" s="237"/>
      <c r="P829" s="237"/>
      <c r="Q829" s="237"/>
      <c r="R829" s="237"/>
      <c r="S829" s="237"/>
      <c r="T829" s="238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9" t="s">
        <v>150</v>
      </c>
      <c r="AU829" s="239" t="s">
        <v>148</v>
      </c>
      <c r="AV829" s="13" t="s">
        <v>81</v>
      </c>
      <c r="AW829" s="13" t="s">
        <v>30</v>
      </c>
      <c r="AX829" s="13" t="s">
        <v>73</v>
      </c>
      <c r="AY829" s="239" t="s">
        <v>139</v>
      </c>
    </row>
    <row r="830" s="14" customFormat="1">
      <c r="A830" s="14"/>
      <c r="B830" s="240"/>
      <c r="C830" s="241"/>
      <c r="D830" s="231" t="s">
        <v>150</v>
      </c>
      <c r="E830" s="242" t="s">
        <v>1</v>
      </c>
      <c r="F830" s="243" t="s">
        <v>232</v>
      </c>
      <c r="G830" s="241"/>
      <c r="H830" s="244">
        <v>10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0" t="s">
        <v>150</v>
      </c>
      <c r="AU830" s="250" t="s">
        <v>148</v>
      </c>
      <c r="AV830" s="14" t="s">
        <v>148</v>
      </c>
      <c r="AW830" s="14" t="s">
        <v>30</v>
      </c>
      <c r="AX830" s="14" t="s">
        <v>73</v>
      </c>
      <c r="AY830" s="250" t="s">
        <v>139</v>
      </c>
    </row>
    <row r="831" s="13" customFormat="1">
      <c r="A831" s="13"/>
      <c r="B831" s="229"/>
      <c r="C831" s="230"/>
      <c r="D831" s="231" t="s">
        <v>150</v>
      </c>
      <c r="E831" s="232" t="s">
        <v>1</v>
      </c>
      <c r="F831" s="233" t="s">
        <v>195</v>
      </c>
      <c r="G831" s="230"/>
      <c r="H831" s="232" t="s">
        <v>1</v>
      </c>
      <c r="I831" s="234"/>
      <c r="J831" s="230"/>
      <c r="K831" s="230"/>
      <c r="L831" s="235"/>
      <c r="M831" s="236"/>
      <c r="N831" s="237"/>
      <c r="O831" s="237"/>
      <c r="P831" s="237"/>
      <c r="Q831" s="237"/>
      <c r="R831" s="237"/>
      <c r="S831" s="237"/>
      <c r="T831" s="23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9" t="s">
        <v>150</v>
      </c>
      <c r="AU831" s="239" t="s">
        <v>148</v>
      </c>
      <c r="AV831" s="13" t="s">
        <v>81</v>
      </c>
      <c r="AW831" s="13" t="s">
        <v>30</v>
      </c>
      <c r="AX831" s="13" t="s">
        <v>73</v>
      </c>
      <c r="AY831" s="239" t="s">
        <v>139</v>
      </c>
    </row>
    <row r="832" s="14" customFormat="1">
      <c r="A832" s="14"/>
      <c r="B832" s="240"/>
      <c r="C832" s="241"/>
      <c r="D832" s="231" t="s">
        <v>150</v>
      </c>
      <c r="E832" s="242" t="s">
        <v>1</v>
      </c>
      <c r="F832" s="243" t="s">
        <v>147</v>
      </c>
      <c r="G832" s="241"/>
      <c r="H832" s="244">
        <v>4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150</v>
      </c>
      <c r="AU832" s="250" t="s">
        <v>148</v>
      </c>
      <c r="AV832" s="14" t="s">
        <v>148</v>
      </c>
      <c r="AW832" s="14" t="s">
        <v>30</v>
      </c>
      <c r="AX832" s="14" t="s">
        <v>73</v>
      </c>
      <c r="AY832" s="250" t="s">
        <v>139</v>
      </c>
    </row>
    <row r="833" s="15" customFormat="1">
      <c r="A833" s="15"/>
      <c r="B833" s="251"/>
      <c r="C833" s="252"/>
      <c r="D833" s="231" t="s">
        <v>150</v>
      </c>
      <c r="E833" s="253" t="s">
        <v>1</v>
      </c>
      <c r="F833" s="254" t="s">
        <v>164</v>
      </c>
      <c r="G833" s="252"/>
      <c r="H833" s="255">
        <v>58</v>
      </c>
      <c r="I833" s="256"/>
      <c r="J833" s="252"/>
      <c r="K833" s="252"/>
      <c r="L833" s="257"/>
      <c r="M833" s="258"/>
      <c r="N833" s="259"/>
      <c r="O833" s="259"/>
      <c r="P833" s="259"/>
      <c r="Q833" s="259"/>
      <c r="R833" s="259"/>
      <c r="S833" s="259"/>
      <c r="T833" s="260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61" t="s">
        <v>150</v>
      </c>
      <c r="AU833" s="261" t="s">
        <v>148</v>
      </c>
      <c r="AV833" s="15" t="s">
        <v>147</v>
      </c>
      <c r="AW833" s="15" t="s">
        <v>30</v>
      </c>
      <c r="AX833" s="15" t="s">
        <v>81</v>
      </c>
      <c r="AY833" s="261" t="s">
        <v>139</v>
      </c>
    </row>
    <row r="834" s="2" customFormat="1" ht="16.5" customHeight="1">
      <c r="A834" s="38"/>
      <c r="B834" s="39"/>
      <c r="C834" s="215" t="s">
        <v>1015</v>
      </c>
      <c r="D834" s="215" t="s">
        <v>143</v>
      </c>
      <c r="E834" s="216" t="s">
        <v>1016</v>
      </c>
      <c r="F834" s="217" t="s">
        <v>1017</v>
      </c>
      <c r="G834" s="218" t="s">
        <v>177</v>
      </c>
      <c r="H834" s="219">
        <v>49</v>
      </c>
      <c r="I834" s="220"/>
      <c r="J834" s="221">
        <f>ROUND(I834*H834,2)</f>
        <v>0</v>
      </c>
      <c r="K834" s="222"/>
      <c r="L834" s="44"/>
      <c r="M834" s="223" t="s">
        <v>1</v>
      </c>
      <c r="N834" s="224" t="s">
        <v>39</v>
      </c>
      <c r="O834" s="91"/>
      <c r="P834" s="225">
        <f>O834*H834</f>
        <v>0</v>
      </c>
      <c r="Q834" s="225">
        <v>0</v>
      </c>
      <c r="R834" s="225">
        <f>Q834*H834</f>
        <v>0</v>
      </c>
      <c r="S834" s="225">
        <v>0</v>
      </c>
      <c r="T834" s="226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27" t="s">
        <v>278</v>
      </c>
      <c r="AT834" s="227" t="s">
        <v>143</v>
      </c>
      <c r="AU834" s="227" t="s">
        <v>148</v>
      </c>
      <c r="AY834" s="17" t="s">
        <v>139</v>
      </c>
      <c r="BE834" s="228">
        <f>IF(N834="základní",J834,0)</f>
        <v>0</v>
      </c>
      <c r="BF834" s="228">
        <f>IF(N834="snížená",J834,0)</f>
        <v>0</v>
      </c>
      <c r="BG834" s="228">
        <f>IF(N834="zákl. přenesená",J834,0)</f>
        <v>0</v>
      </c>
      <c r="BH834" s="228">
        <f>IF(N834="sníž. přenesená",J834,0)</f>
        <v>0</v>
      </c>
      <c r="BI834" s="228">
        <f>IF(N834="nulová",J834,0)</f>
        <v>0</v>
      </c>
      <c r="BJ834" s="17" t="s">
        <v>148</v>
      </c>
      <c r="BK834" s="228">
        <f>ROUND(I834*H834,2)</f>
        <v>0</v>
      </c>
      <c r="BL834" s="17" t="s">
        <v>278</v>
      </c>
      <c r="BM834" s="227" t="s">
        <v>1018</v>
      </c>
    </row>
    <row r="835" s="14" customFormat="1">
      <c r="A835" s="14"/>
      <c r="B835" s="240"/>
      <c r="C835" s="241"/>
      <c r="D835" s="231" t="s">
        <v>150</v>
      </c>
      <c r="E835" s="242" t="s">
        <v>1</v>
      </c>
      <c r="F835" s="243" t="s">
        <v>1019</v>
      </c>
      <c r="G835" s="241"/>
      <c r="H835" s="244">
        <v>49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150</v>
      </c>
      <c r="AU835" s="250" t="s">
        <v>148</v>
      </c>
      <c r="AV835" s="14" t="s">
        <v>148</v>
      </c>
      <c r="AW835" s="14" t="s">
        <v>30</v>
      </c>
      <c r="AX835" s="14" t="s">
        <v>81</v>
      </c>
      <c r="AY835" s="250" t="s">
        <v>139</v>
      </c>
    </row>
    <row r="836" s="2" customFormat="1" ht="21.75" customHeight="1">
      <c r="A836" s="38"/>
      <c r="B836" s="39"/>
      <c r="C836" s="215" t="s">
        <v>1020</v>
      </c>
      <c r="D836" s="215" t="s">
        <v>143</v>
      </c>
      <c r="E836" s="216" t="s">
        <v>1021</v>
      </c>
      <c r="F836" s="217" t="s">
        <v>1022</v>
      </c>
      <c r="G836" s="218" t="s">
        <v>146</v>
      </c>
      <c r="H836" s="219">
        <v>2</v>
      </c>
      <c r="I836" s="220"/>
      <c r="J836" s="221">
        <f>ROUND(I836*H836,2)</f>
        <v>0</v>
      </c>
      <c r="K836" s="222"/>
      <c r="L836" s="44"/>
      <c r="M836" s="223" t="s">
        <v>1</v>
      </c>
      <c r="N836" s="224" t="s">
        <v>39</v>
      </c>
      <c r="O836" s="91"/>
      <c r="P836" s="225">
        <f>O836*H836</f>
        <v>0</v>
      </c>
      <c r="Q836" s="225">
        <v>1.0000000000000001E-05</v>
      </c>
      <c r="R836" s="225">
        <f>Q836*H836</f>
        <v>2.0000000000000002E-05</v>
      </c>
      <c r="S836" s="225">
        <v>0</v>
      </c>
      <c r="T836" s="226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27" t="s">
        <v>278</v>
      </c>
      <c r="AT836" s="227" t="s">
        <v>143</v>
      </c>
      <c r="AU836" s="227" t="s">
        <v>148</v>
      </c>
      <c r="AY836" s="17" t="s">
        <v>139</v>
      </c>
      <c r="BE836" s="228">
        <f>IF(N836="základní",J836,0)</f>
        <v>0</v>
      </c>
      <c r="BF836" s="228">
        <f>IF(N836="snížená",J836,0)</f>
        <v>0</v>
      </c>
      <c r="BG836" s="228">
        <f>IF(N836="zákl. přenesená",J836,0)</f>
        <v>0</v>
      </c>
      <c r="BH836" s="228">
        <f>IF(N836="sníž. přenesená",J836,0)</f>
        <v>0</v>
      </c>
      <c r="BI836" s="228">
        <f>IF(N836="nulová",J836,0)</f>
        <v>0</v>
      </c>
      <c r="BJ836" s="17" t="s">
        <v>148</v>
      </c>
      <c r="BK836" s="228">
        <f>ROUND(I836*H836,2)</f>
        <v>0</v>
      </c>
      <c r="BL836" s="17" t="s">
        <v>278</v>
      </c>
      <c r="BM836" s="227" t="s">
        <v>1023</v>
      </c>
    </row>
    <row r="837" s="13" customFormat="1">
      <c r="A837" s="13"/>
      <c r="B837" s="229"/>
      <c r="C837" s="230"/>
      <c r="D837" s="231" t="s">
        <v>150</v>
      </c>
      <c r="E837" s="232" t="s">
        <v>1</v>
      </c>
      <c r="F837" s="233" t="s">
        <v>1024</v>
      </c>
      <c r="G837" s="230"/>
      <c r="H837" s="232" t="s">
        <v>1</v>
      </c>
      <c r="I837" s="234"/>
      <c r="J837" s="230"/>
      <c r="K837" s="230"/>
      <c r="L837" s="235"/>
      <c r="M837" s="236"/>
      <c r="N837" s="237"/>
      <c r="O837" s="237"/>
      <c r="P837" s="237"/>
      <c r="Q837" s="237"/>
      <c r="R837" s="237"/>
      <c r="S837" s="237"/>
      <c r="T837" s="238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9" t="s">
        <v>150</v>
      </c>
      <c r="AU837" s="239" t="s">
        <v>148</v>
      </c>
      <c r="AV837" s="13" t="s">
        <v>81</v>
      </c>
      <c r="AW837" s="13" t="s">
        <v>30</v>
      </c>
      <c r="AX837" s="13" t="s">
        <v>73</v>
      </c>
      <c r="AY837" s="239" t="s">
        <v>139</v>
      </c>
    </row>
    <row r="838" s="14" customFormat="1">
      <c r="A838" s="14"/>
      <c r="B838" s="240"/>
      <c r="C838" s="241"/>
      <c r="D838" s="231" t="s">
        <v>150</v>
      </c>
      <c r="E838" s="242" t="s">
        <v>1</v>
      </c>
      <c r="F838" s="243" t="s">
        <v>148</v>
      </c>
      <c r="G838" s="241"/>
      <c r="H838" s="244">
        <v>2</v>
      </c>
      <c r="I838" s="245"/>
      <c r="J838" s="241"/>
      <c r="K838" s="241"/>
      <c r="L838" s="246"/>
      <c r="M838" s="247"/>
      <c r="N838" s="248"/>
      <c r="O838" s="248"/>
      <c r="P838" s="248"/>
      <c r="Q838" s="248"/>
      <c r="R838" s="248"/>
      <c r="S838" s="248"/>
      <c r="T838" s="24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0" t="s">
        <v>150</v>
      </c>
      <c r="AU838" s="250" t="s">
        <v>148</v>
      </c>
      <c r="AV838" s="14" t="s">
        <v>148</v>
      </c>
      <c r="AW838" s="14" t="s">
        <v>30</v>
      </c>
      <c r="AX838" s="14" t="s">
        <v>81</v>
      </c>
      <c r="AY838" s="250" t="s">
        <v>139</v>
      </c>
    </row>
    <row r="839" s="2" customFormat="1" ht="16.5" customHeight="1">
      <c r="A839" s="38"/>
      <c r="B839" s="39"/>
      <c r="C839" s="215" t="s">
        <v>1025</v>
      </c>
      <c r="D839" s="215" t="s">
        <v>143</v>
      </c>
      <c r="E839" s="216" t="s">
        <v>1026</v>
      </c>
      <c r="F839" s="217" t="s">
        <v>1027</v>
      </c>
      <c r="G839" s="218" t="s">
        <v>177</v>
      </c>
      <c r="H839" s="219">
        <v>49</v>
      </c>
      <c r="I839" s="220"/>
      <c r="J839" s="221">
        <f>ROUND(I839*H839,2)</f>
        <v>0</v>
      </c>
      <c r="K839" s="222"/>
      <c r="L839" s="44"/>
      <c r="M839" s="223" t="s">
        <v>1</v>
      </c>
      <c r="N839" s="224" t="s">
        <v>39</v>
      </c>
      <c r="O839" s="91"/>
      <c r="P839" s="225">
        <f>O839*H839</f>
        <v>0</v>
      </c>
      <c r="Q839" s="225">
        <v>0.00012</v>
      </c>
      <c r="R839" s="225">
        <f>Q839*H839</f>
        <v>0.0058799999999999998</v>
      </c>
      <c r="S839" s="225">
        <v>0</v>
      </c>
      <c r="T839" s="226">
        <f>S839*H839</f>
        <v>0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278</v>
      </c>
      <c r="AT839" s="227" t="s">
        <v>143</v>
      </c>
      <c r="AU839" s="227" t="s">
        <v>148</v>
      </c>
      <c r="AY839" s="17" t="s">
        <v>139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148</v>
      </c>
      <c r="BK839" s="228">
        <f>ROUND(I839*H839,2)</f>
        <v>0</v>
      </c>
      <c r="BL839" s="17" t="s">
        <v>278</v>
      </c>
      <c r="BM839" s="227" t="s">
        <v>1028</v>
      </c>
    </row>
    <row r="840" s="14" customFormat="1">
      <c r="A840" s="14"/>
      <c r="B840" s="240"/>
      <c r="C840" s="241"/>
      <c r="D840" s="231" t="s">
        <v>150</v>
      </c>
      <c r="E840" s="242" t="s">
        <v>1</v>
      </c>
      <c r="F840" s="243" t="s">
        <v>478</v>
      </c>
      <c r="G840" s="241"/>
      <c r="H840" s="244">
        <v>49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0" t="s">
        <v>150</v>
      </c>
      <c r="AU840" s="250" t="s">
        <v>148</v>
      </c>
      <c r="AV840" s="14" t="s">
        <v>148</v>
      </c>
      <c r="AW840" s="14" t="s">
        <v>30</v>
      </c>
      <c r="AX840" s="14" t="s">
        <v>81</v>
      </c>
      <c r="AY840" s="250" t="s">
        <v>139</v>
      </c>
    </row>
    <row r="841" s="2" customFormat="1" ht="33" customHeight="1">
      <c r="A841" s="38"/>
      <c r="B841" s="39"/>
      <c r="C841" s="215" t="s">
        <v>1029</v>
      </c>
      <c r="D841" s="215" t="s">
        <v>143</v>
      </c>
      <c r="E841" s="216" t="s">
        <v>1030</v>
      </c>
      <c r="F841" s="217" t="s">
        <v>1031</v>
      </c>
      <c r="G841" s="218" t="s">
        <v>177</v>
      </c>
      <c r="H841" s="219">
        <v>49</v>
      </c>
      <c r="I841" s="220"/>
      <c r="J841" s="221">
        <f>ROUND(I841*H841,2)</f>
        <v>0</v>
      </c>
      <c r="K841" s="222"/>
      <c r="L841" s="44"/>
      <c r="M841" s="223" t="s">
        <v>1</v>
      </c>
      <c r="N841" s="224" t="s">
        <v>39</v>
      </c>
      <c r="O841" s="91"/>
      <c r="P841" s="225">
        <f>O841*H841</f>
        <v>0</v>
      </c>
      <c r="Q841" s="225">
        <v>0.00012</v>
      </c>
      <c r="R841" s="225">
        <f>Q841*H841</f>
        <v>0.0058799999999999998</v>
      </c>
      <c r="S841" s="225">
        <v>0</v>
      </c>
      <c r="T841" s="226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27" t="s">
        <v>278</v>
      </c>
      <c r="AT841" s="227" t="s">
        <v>143</v>
      </c>
      <c r="AU841" s="227" t="s">
        <v>148</v>
      </c>
      <c r="AY841" s="17" t="s">
        <v>139</v>
      </c>
      <c r="BE841" s="228">
        <f>IF(N841="základní",J841,0)</f>
        <v>0</v>
      </c>
      <c r="BF841" s="228">
        <f>IF(N841="snížená",J841,0)</f>
        <v>0</v>
      </c>
      <c r="BG841" s="228">
        <f>IF(N841="zákl. přenesená",J841,0)</f>
        <v>0</v>
      </c>
      <c r="BH841" s="228">
        <f>IF(N841="sníž. přenesená",J841,0)</f>
        <v>0</v>
      </c>
      <c r="BI841" s="228">
        <f>IF(N841="nulová",J841,0)</f>
        <v>0</v>
      </c>
      <c r="BJ841" s="17" t="s">
        <v>148</v>
      </c>
      <c r="BK841" s="228">
        <f>ROUND(I841*H841,2)</f>
        <v>0</v>
      </c>
      <c r="BL841" s="17" t="s">
        <v>278</v>
      </c>
      <c r="BM841" s="227" t="s">
        <v>1032</v>
      </c>
    </row>
    <row r="842" s="14" customFormat="1">
      <c r="A842" s="14"/>
      <c r="B842" s="240"/>
      <c r="C842" s="241"/>
      <c r="D842" s="231" t="s">
        <v>150</v>
      </c>
      <c r="E842" s="242" t="s">
        <v>1</v>
      </c>
      <c r="F842" s="243" t="s">
        <v>1033</v>
      </c>
      <c r="G842" s="241"/>
      <c r="H842" s="244">
        <v>49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150</v>
      </c>
      <c r="AU842" s="250" t="s">
        <v>148</v>
      </c>
      <c r="AV842" s="14" t="s">
        <v>148</v>
      </c>
      <c r="AW842" s="14" t="s">
        <v>30</v>
      </c>
      <c r="AX842" s="14" t="s">
        <v>73</v>
      </c>
      <c r="AY842" s="250" t="s">
        <v>139</v>
      </c>
    </row>
    <row r="843" s="15" customFormat="1">
      <c r="A843" s="15"/>
      <c r="B843" s="251"/>
      <c r="C843" s="252"/>
      <c r="D843" s="231" t="s">
        <v>150</v>
      </c>
      <c r="E843" s="253" t="s">
        <v>1</v>
      </c>
      <c r="F843" s="254" t="s">
        <v>164</v>
      </c>
      <c r="G843" s="252"/>
      <c r="H843" s="255">
        <v>49</v>
      </c>
      <c r="I843" s="256"/>
      <c r="J843" s="252"/>
      <c r="K843" s="252"/>
      <c r="L843" s="257"/>
      <c r="M843" s="258"/>
      <c r="N843" s="259"/>
      <c r="O843" s="259"/>
      <c r="P843" s="259"/>
      <c r="Q843" s="259"/>
      <c r="R843" s="259"/>
      <c r="S843" s="259"/>
      <c r="T843" s="260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T843" s="261" t="s">
        <v>150</v>
      </c>
      <c r="AU843" s="261" t="s">
        <v>148</v>
      </c>
      <c r="AV843" s="15" t="s">
        <v>147</v>
      </c>
      <c r="AW843" s="15" t="s">
        <v>30</v>
      </c>
      <c r="AX843" s="15" t="s">
        <v>81</v>
      </c>
      <c r="AY843" s="261" t="s">
        <v>139</v>
      </c>
    </row>
    <row r="844" s="2" customFormat="1" ht="24.15" customHeight="1">
      <c r="A844" s="38"/>
      <c r="B844" s="39"/>
      <c r="C844" s="215" t="s">
        <v>1034</v>
      </c>
      <c r="D844" s="215" t="s">
        <v>143</v>
      </c>
      <c r="E844" s="216" t="s">
        <v>1035</v>
      </c>
      <c r="F844" s="217" t="s">
        <v>1036</v>
      </c>
      <c r="G844" s="218" t="s">
        <v>436</v>
      </c>
      <c r="H844" s="219">
        <v>0.042999999999999997</v>
      </c>
      <c r="I844" s="220"/>
      <c r="J844" s="221">
        <f>ROUND(I844*H844,2)</f>
        <v>0</v>
      </c>
      <c r="K844" s="222"/>
      <c r="L844" s="44"/>
      <c r="M844" s="223" t="s">
        <v>1</v>
      </c>
      <c r="N844" s="224" t="s">
        <v>39</v>
      </c>
      <c r="O844" s="91"/>
      <c r="P844" s="225">
        <f>O844*H844</f>
        <v>0</v>
      </c>
      <c r="Q844" s="225">
        <v>0</v>
      </c>
      <c r="R844" s="225">
        <f>Q844*H844</f>
        <v>0</v>
      </c>
      <c r="S844" s="225">
        <v>0</v>
      </c>
      <c r="T844" s="226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27" t="s">
        <v>278</v>
      </c>
      <c r="AT844" s="227" t="s">
        <v>143</v>
      </c>
      <c r="AU844" s="227" t="s">
        <v>148</v>
      </c>
      <c r="AY844" s="17" t="s">
        <v>139</v>
      </c>
      <c r="BE844" s="228">
        <f>IF(N844="základní",J844,0)</f>
        <v>0</v>
      </c>
      <c r="BF844" s="228">
        <f>IF(N844="snížená",J844,0)</f>
        <v>0</v>
      </c>
      <c r="BG844" s="228">
        <f>IF(N844="zákl. přenesená",J844,0)</f>
        <v>0</v>
      </c>
      <c r="BH844" s="228">
        <f>IF(N844="sníž. přenesená",J844,0)</f>
        <v>0</v>
      </c>
      <c r="BI844" s="228">
        <f>IF(N844="nulová",J844,0)</f>
        <v>0</v>
      </c>
      <c r="BJ844" s="17" t="s">
        <v>148</v>
      </c>
      <c r="BK844" s="228">
        <f>ROUND(I844*H844,2)</f>
        <v>0</v>
      </c>
      <c r="BL844" s="17" t="s">
        <v>278</v>
      </c>
      <c r="BM844" s="227" t="s">
        <v>1037</v>
      </c>
    </row>
    <row r="845" s="2" customFormat="1" ht="33" customHeight="1">
      <c r="A845" s="38"/>
      <c r="B845" s="39"/>
      <c r="C845" s="215" t="s">
        <v>1038</v>
      </c>
      <c r="D845" s="215" t="s">
        <v>143</v>
      </c>
      <c r="E845" s="216" t="s">
        <v>1039</v>
      </c>
      <c r="F845" s="217" t="s">
        <v>1040</v>
      </c>
      <c r="G845" s="218" t="s">
        <v>436</v>
      </c>
      <c r="H845" s="219">
        <v>0.129</v>
      </c>
      <c r="I845" s="220"/>
      <c r="J845" s="221">
        <f>ROUND(I845*H845,2)</f>
        <v>0</v>
      </c>
      <c r="K845" s="222"/>
      <c r="L845" s="44"/>
      <c r="M845" s="223" t="s">
        <v>1</v>
      </c>
      <c r="N845" s="224" t="s">
        <v>39</v>
      </c>
      <c r="O845" s="91"/>
      <c r="P845" s="225">
        <f>O845*H845</f>
        <v>0</v>
      </c>
      <c r="Q845" s="225">
        <v>0</v>
      </c>
      <c r="R845" s="225">
        <f>Q845*H845</f>
        <v>0</v>
      </c>
      <c r="S845" s="225">
        <v>0</v>
      </c>
      <c r="T845" s="226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27" t="s">
        <v>278</v>
      </c>
      <c r="AT845" s="227" t="s">
        <v>143</v>
      </c>
      <c r="AU845" s="227" t="s">
        <v>148</v>
      </c>
      <c r="AY845" s="17" t="s">
        <v>139</v>
      </c>
      <c r="BE845" s="228">
        <f>IF(N845="základní",J845,0)</f>
        <v>0</v>
      </c>
      <c r="BF845" s="228">
        <f>IF(N845="snížená",J845,0)</f>
        <v>0</v>
      </c>
      <c r="BG845" s="228">
        <f>IF(N845="zákl. přenesená",J845,0)</f>
        <v>0</v>
      </c>
      <c r="BH845" s="228">
        <f>IF(N845="sníž. přenesená",J845,0)</f>
        <v>0</v>
      </c>
      <c r="BI845" s="228">
        <f>IF(N845="nulová",J845,0)</f>
        <v>0</v>
      </c>
      <c r="BJ845" s="17" t="s">
        <v>148</v>
      </c>
      <c r="BK845" s="228">
        <f>ROUND(I845*H845,2)</f>
        <v>0</v>
      </c>
      <c r="BL845" s="17" t="s">
        <v>278</v>
      </c>
      <c r="BM845" s="227" t="s">
        <v>1041</v>
      </c>
    </row>
    <row r="846" s="14" customFormat="1">
      <c r="A846" s="14"/>
      <c r="B846" s="240"/>
      <c r="C846" s="241"/>
      <c r="D846" s="231" t="s">
        <v>150</v>
      </c>
      <c r="E846" s="241"/>
      <c r="F846" s="243" t="s">
        <v>1042</v>
      </c>
      <c r="G846" s="241"/>
      <c r="H846" s="244">
        <v>0.129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150</v>
      </c>
      <c r="AU846" s="250" t="s">
        <v>148</v>
      </c>
      <c r="AV846" s="14" t="s">
        <v>148</v>
      </c>
      <c r="AW846" s="14" t="s">
        <v>4</v>
      </c>
      <c r="AX846" s="14" t="s">
        <v>81</v>
      </c>
      <c r="AY846" s="250" t="s">
        <v>139</v>
      </c>
    </row>
    <row r="847" s="12" customFormat="1" ht="22.8" customHeight="1">
      <c r="A847" s="12"/>
      <c r="B847" s="199"/>
      <c r="C847" s="200"/>
      <c r="D847" s="201" t="s">
        <v>72</v>
      </c>
      <c r="E847" s="213" t="s">
        <v>1043</v>
      </c>
      <c r="F847" s="213" t="s">
        <v>1044</v>
      </c>
      <c r="G847" s="200"/>
      <c r="H847" s="200"/>
      <c r="I847" s="203"/>
      <c r="J847" s="214">
        <f>BK847</f>
        <v>0</v>
      </c>
      <c r="K847" s="200"/>
      <c r="L847" s="205"/>
      <c r="M847" s="206"/>
      <c r="N847" s="207"/>
      <c r="O847" s="207"/>
      <c r="P847" s="208">
        <f>SUM(P848:P854)</f>
        <v>0</v>
      </c>
      <c r="Q847" s="207"/>
      <c r="R847" s="208">
        <f>SUM(R848:R854)</f>
        <v>0.0040000000000000001</v>
      </c>
      <c r="S847" s="207"/>
      <c r="T847" s="209">
        <f>SUM(T848:T854)</f>
        <v>0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210" t="s">
        <v>148</v>
      </c>
      <c r="AT847" s="211" t="s">
        <v>72</v>
      </c>
      <c r="AU847" s="211" t="s">
        <v>81</v>
      </c>
      <c r="AY847" s="210" t="s">
        <v>139</v>
      </c>
      <c r="BK847" s="212">
        <f>SUM(BK848:BK854)</f>
        <v>0</v>
      </c>
    </row>
    <row r="848" s="2" customFormat="1" ht="24.15" customHeight="1">
      <c r="A848" s="38"/>
      <c r="B848" s="39"/>
      <c r="C848" s="215" t="s">
        <v>1045</v>
      </c>
      <c r="D848" s="215" t="s">
        <v>143</v>
      </c>
      <c r="E848" s="216" t="s">
        <v>1046</v>
      </c>
      <c r="F848" s="217" t="s">
        <v>1047</v>
      </c>
      <c r="G848" s="218" t="s">
        <v>146</v>
      </c>
      <c r="H848" s="219">
        <v>4</v>
      </c>
      <c r="I848" s="220"/>
      <c r="J848" s="221">
        <f>ROUND(I848*H848,2)</f>
        <v>0</v>
      </c>
      <c r="K848" s="222"/>
      <c r="L848" s="44"/>
      <c r="M848" s="223" t="s">
        <v>1</v>
      </c>
      <c r="N848" s="224" t="s">
        <v>39</v>
      </c>
      <c r="O848" s="91"/>
      <c r="P848" s="225">
        <f>O848*H848</f>
        <v>0</v>
      </c>
      <c r="Q848" s="225">
        <v>0.00013999999999999999</v>
      </c>
      <c r="R848" s="225">
        <f>Q848*H848</f>
        <v>0.00055999999999999995</v>
      </c>
      <c r="S848" s="225">
        <v>0</v>
      </c>
      <c r="T848" s="226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27" t="s">
        <v>278</v>
      </c>
      <c r="AT848" s="227" t="s">
        <v>143</v>
      </c>
      <c r="AU848" s="227" t="s">
        <v>148</v>
      </c>
      <c r="AY848" s="17" t="s">
        <v>139</v>
      </c>
      <c r="BE848" s="228">
        <f>IF(N848="základní",J848,0)</f>
        <v>0</v>
      </c>
      <c r="BF848" s="228">
        <f>IF(N848="snížená",J848,0)</f>
        <v>0</v>
      </c>
      <c r="BG848" s="228">
        <f>IF(N848="zákl. přenesená",J848,0)</f>
        <v>0</v>
      </c>
      <c r="BH848" s="228">
        <f>IF(N848="sníž. přenesená",J848,0)</f>
        <v>0</v>
      </c>
      <c r="BI848" s="228">
        <f>IF(N848="nulová",J848,0)</f>
        <v>0</v>
      </c>
      <c r="BJ848" s="17" t="s">
        <v>148</v>
      </c>
      <c r="BK848" s="228">
        <f>ROUND(I848*H848,2)</f>
        <v>0</v>
      </c>
      <c r="BL848" s="17" t="s">
        <v>278</v>
      </c>
      <c r="BM848" s="227" t="s">
        <v>1048</v>
      </c>
    </row>
    <row r="849" s="14" customFormat="1">
      <c r="A849" s="14"/>
      <c r="B849" s="240"/>
      <c r="C849" s="241"/>
      <c r="D849" s="231" t="s">
        <v>150</v>
      </c>
      <c r="E849" s="242" t="s">
        <v>1</v>
      </c>
      <c r="F849" s="243" t="s">
        <v>147</v>
      </c>
      <c r="G849" s="241"/>
      <c r="H849" s="244">
        <v>4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150</v>
      </c>
      <c r="AU849" s="250" t="s">
        <v>148</v>
      </c>
      <c r="AV849" s="14" t="s">
        <v>148</v>
      </c>
      <c r="AW849" s="14" t="s">
        <v>30</v>
      </c>
      <c r="AX849" s="14" t="s">
        <v>81</v>
      </c>
      <c r="AY849" s="250" t="s">
        <v>139</v>
      </c>
    </row>
    <row r="850" s="2" customFormat="1" ht="24.15" customHeight="1">
      <c r="A850" s="38"/>
      <c r="B850" s="39"/>
      <c r="C850" s="215" t="s">
        <v>1049</v>
      </c>
      <c r="D850" s="215" t="s">
        <v>143</v>
      </c>
      <c r="E850" s="216" t="s">
        <v>1050</v>
      </c>
      <c r="F850" s="217" t="s">
        <v>1051</v>
      </c>
      <c r="G850" s="218" t="s">
        <v>146</v>
      </c>
      <c r="H850" s="219">
        <v>4</v>
      </c>
      <c r="I850" s="220"/>
      <c r="J850" s="221">
        <f>ROUND(I850*H850,2)</f>
        <v>0</v>
      </c>
      <c r="K850" s="222"/>
      <c r="L850" s="44"/>
      <c r="M850" s="223" t="s">
        <v>1</v>
      </c>
      <c r="N850" s="224" t="s">
        <v>39</v>
      </c>
      <c r="O850" s="91"/>
      <c r="P850" s="225">
        <f>O850*H850</f>
        <v>0</v>
      </c>
      <c r="Q850" s="225">
        <v>0.00085999999999999998</v>
      </c>
      <c r="R850" s="225">
        <f>Q850*H850</f>
        <v>0.0034399999999999999</v>
      </c>
      <c r="S850" s="225">
        <v>0</v>
      </c>
      <c r="T850" s="226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7" t="s">
        <v>278</v>
      </c>
      <c r="AT850" s="227" t="s">
        <v>143</v>
      </c>
      <c r="AU850" s="227" t="s">
        <v>148</v>
      </c>
      <c r="AY850" s="17" t="s">
        <v>139</v>
      </c>
      <c r="BE850" s="228">
        <f>IF(N850="základní",J850,0)</f>
        <v>0</v>
      </c>
      <c r="BF850" s="228">
        <f>IF(N850="snížená",J850,0)</f>
        <v>0</v>
      </c>
      <c r="BG850" s="228">
        <f>IF(N850="zákl. přenesená",J850,0)</f>
        <v>0</v>
      </c>
      <c r="BH850" s="228">
        <f>IF(N850="sníž. přenesená",J850,0)</f>
        <v>0</v>
      </c>
      <c r="BI850" s="228">
        <f>IF(N850="nulová",J850,0)</f>
        <v>0</v>
      </c>
      <c r="BJ850" s="17" t="s">
        <v>148</v>
      </c>
      <c r="BK850" s="228">
        <f>ROUND(I850*H850,2)</f>
        <v>0</v>
      </c>
      <c r="BL850" s="17" t="s">
        <v>278</v>
      </c>
      <c r="BM850" s="227" t="s">
        <v>1052</v>
      </c>
    </row>
    <row r="851" s="14" customFormat="1">
      <c r="A851" s="14"/>
      <c r="B851" s="240"/>
      <c r="C851" s="241"/>
      <c r="D851" s="231" t="s">
        <v>150</v>
      </c>
      <c r="E851" s="242" t="s">
        <v>1</v>
      </c>
      <c r="F851" s="243" t="s">
        <v>147</v>
      </c>
      <c r="G851" s="241"/>
      <c r="H851" s="244">
        <v>4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150</v>
      </c>
      <c r="AU851" s="250" t="s">
        <v>148</v>
      </c>
      <c r="AV851" s="14" t="s">
        <v>148</v>
      </c>
      <c r="AW851" s="14" t="s">
        <v>30</v>
      </c>
      <c r="AX851" s="14" t="s">
        <v>81</v>
      </c>
      <c r="AY851" s="250" t="s">
        <v>139</v>
      </c>
    </row>
    <row r="852" s="2" customFormat="1" ht="24.15" customHeight="1">
      <c r="A852" s="38"/>
      <c r="B852" s="39"/>
      <c r="C852" s="215" t="s">
        <v>1053</v>
      </c>
      <c r="D852" s="215" t="s">
        <v>143</v>
      </c>
      <c r="E852" s="216" t="s">
        <v>1054</v>
      </c>
      <c r="F852" s="217" t="s">
        <v>1055</v>
      </c>
      <c r="G852" s="218" t="s">
        <v>436</v>
      </c>
      <c r="H852" s="219">
        <v>0.0040000000000000001</v>
      </c>
      <c r="I852" s="220"/>
      <c r="J852" s="221">
        <f>ROUND(I852*H852,2)</f>
        <v>0</v>
      </c>
      <c r="K852" s="222"/>
      <c r="L852" s="44"/>
      <c r="M852" s="223" t="s">
        <v>1</v>
      </c>
      <c r="N852" s="224" t="s">
        <v>39</v>
      </c>
      <c r="O852" s="91"/>
      <c r="P852" s="225">
        <f>O852*H852</f>
        <v>0</v>
      </c>
      <c r="Q852" s="225">
        <v>0</v>
      </c>
      <c r="R852" s="225">
        <f>Q852*H852</f>
        <v>0</v>
      </c>
      <c r="S852" s="225">
        <v>0</v>
      </c>
      <c r="T852" s="226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27" t="s">
        <v>278</v>
      </c>
      <c r="AT852" s="227" t="s">
        <v>143</v>
      </c>
      <c r="AU852" s="227" t="s">
        <v>148</v>
      </c>
      <c r="AY852" s="17" t="s">
        <v>139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17" t="s">
        <v>148</v>
      </c>
      <c r="BK852" s="228">
        <f>ROUND(I852*H852,2)</f>
        <v>0</v>
      </c>
      <c r="BL852" s="17" t="s">
        <v>278</v>
      </c>
      <c r="BM852" s="227" t="s">
        <v>1056</v>
      </c>
    </row>
    <row r="853" s="2" customFormat="1" ht="24.15" customHeight="1">
      <c r="A853" s="38"/>
      <c r="B853" s="39"/>
      <c r="C853" s="215" t="s">
        <v>1057</v>
      </c>
      <c r="D853" s="215" t="s">
        <v>143</v>
      </c>
      <c r="E853" s="216" t="s">
        <v>1058</v>
      </c>
      <c r="F853" s="217" t="s">
        <v>1059</v>
      </c>
      <c r="G853" s="218" t="s">
        <v>436</v>
      </c>
      <c r="H853" s="219">
        <v>0.012</v>
      </c>
      <c r="I853" s="220"/>
      <c r="J853" s="221">
        <f>ROUND(I853*H853,2)</f>
        <v>0</v>
      </c>
      <c r="K853" s="222"/>
      <c r="L853" s="44"/>
      <c r="M853" s="223" t="s">
        <v>1</v>
      </c>
      <c r="N853" s="224" t="s">
        <v>39</v>
      </c>
      <c r="O853" s="91"/>
      <c r="P853" s="225">
        <f>O853*H853</f>
        <v>0</v>
      </c>
      <c r="Q853" s="225">
        <v>0</v>
      </c>
      <c r="R853" s="225">
        <f>Q853*H853</f>
        <v>0</v>
      </c>
      <c r="S853" s="225">
        <v>0</v>
      </c>
      <c r="T853" s="226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27" t="s">
        <v>278</v>
      </c>
      <c r="AT853" s="227" t="s">
        <v>143</v>
      </c>
      <c r="AU853" s="227" t="s">
        <v>148</v>
      </c>
      <c r="AY853" s="17" t="s">
        <v>139</v>
      </c>
      <c r="BE853" s="228">
        <f>IF(N853="základní",J853,0)</f>
        <v>0</v>
      </c>
      <c r="BF853" s="228">
        <f>IF(N853="snížená",J853,0)</f>
        <v>0</v>
      </c>
      <c r="BG853" s="228">
        <f>IF(N853="zákl. přenesená",J853,0)</f>
        <v>0</v>
      </c>
      <c r="BH853" s="228">
        <f>IF(N853="sníž. přenesená",J853,0)</f>
        <v>0</v>
      </c>
      <c r="BI853" s="228">
        <f>IF(N853="nulová",J853,0)</f>
        <v>0</v>
      </c>
      <c r="BJ853" s="17" t="s">
        <v>148</v>
      </c>
      <c r="BK853" s="228">
        <f>ROUND(I853*H853,2)</f>
        <v>0</v>
      </c>
      <c r="BL853" s="17" t="s">
        <v>278</v>
      </c>
      <c r="BM853" s="227" t="s">
        <v>1060</v>
      </c>
    </row>
    <row r="854" s="14" customFormat="1">
      <c r="A854" s="14"/>
      <c r="B854" s="240"/>
      <c r="C854" s="241"/>
      <c r="D854" s="231" t="s">
        <v>150</v>
      </c>
      <c r="E854" s="241"/>
      <c r="F854" s="243" t="s">
        <v>1061</v>
      </c>
      <c r="G854" s="241"/>
      <c r="H854" s="244">
        <v>0.012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150</v>
      </c>
      <c r="AU854" s="250" t="s">
        <v>148</v>
      </c>
      <c r="AV854" s="14" t="s">
        <v>148</v>
      </c>
      <c r="AW854" s="14" t="s">
        <v>4</v>
      </c>
      <c r="AX854" s="14" t="s">
        <v>81</v>
      </c>
      <c r="AY854" s="250" t="s">
        <v>139</v>
      </c>
    </row>
    <row r="855" s="12" customFormat="1" ht="22.8" customHeight="1">
      <c r="A855" s="12"/>
      <c r="B855" s="199"/>
      <c r="C855" s="200"/>
      <c r="D855" s="201" t="s">
        <v>72</v>
      </c>
      <c r="E855" s="213" t="s">
        <v>1062</v>
      </c>
      <c r="F855" s="213" t="s">
        <v>1063</v>
      </c>
      <c r="G855" s="200"/>
      <c r="H855" s="200"/>
      <c r="I855" s="203"/>
      <c r="J855" s="214">
        <f>BK855</f>
        <v>0</v>
      </c>
      <c r="K855" s="200"/>
      <c r="L855" s="205"/>
      <c r="M855" s="206"/>
      <c r="N855" s="207"/>
      <c r="O855" s="207"/>
      <c r="P855" s="208">
        <f>SUM(P856:P934)</f>
        <v>0</v>
      </c>
      <c r="Q855" s="207"/>
      <c r="R855" s="208">
        <f>SUM(R856:R934)</f>
        <v>0.11502</v>
      </c>
      <c r="S855" s="207"/>
      <c r="T855" s="209">
        <f>SUM(T856:T934)</f>
        <v>0.14335999999999999</v>
      </c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R855" s="210" t="s">
        <v>148</v>
      </c>
      <c r="AT855" s="211" t="s">
        <v>72</v>
      </c>
      <c r="AU855" s="211" t="s">
        <v>81</v>
      </c>
      <c r="AY855" s="210" t="s">
        <v>139</v>
      </c>
      <c r="BK855" s="212">
        <f>SUM(BK856:BK934)</f>
        <v>0</v>
      </c>
    </row>
    <row r="856" s="2" customFormat="1" ht="24.15" customHeight="1">
      <c r="A856" s="38"/>
      <c r="B856" s="39"/>
      <c r="C856" s="215" t="s">
        <v>1064</v>
      </c>
      <c r="D856" s="215" t="s">
        <v>143</v>
      </c>
      <c r="E856" s="216" t="s">
        <v>1065</v>
      </c>
      <c r="F856" s="217" t="s">
        <v>1066</v>
      </c>
      <c r="G856" s="218" t="s">
        <v>146</v>
      </c>
      <c r="H856" s="219">
        <v>4</v>
      </c>
      <c r="I856" s="220"/>
      <c r="J856" s="221">
        <f>ROUND(I856*H856,2)</f>
        <v>0</v>
      </c>
      <c r="K856" s="222"/>
      <c r="L856" s="44"/>
      <c r="M856" s="223" t="s">
        <v>1</v>
      </c>
      <c r="N856" s="224" t="s">
        <v>39</v>
      </c>
      <c r="O856" s="91"/>
      <c r="P856" s="225">
        <f>O856*H856</f>
        <v>0</v>
      </c>
      <c r="Q856" s="225">
        <v>0</v>
      </c>
      <c r="R856" s="225">
        <f>Q856*H856</f>
        <v>0</v>
      </c>
      <c r="S856" s="225">
        <v>0</v>
      </c>
      <c r="T856" s="226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7" t="s">
        <v>278</v>
      </c>
      <c r="AT856" s="227" t="s">
        <v>143</v>
      </c>
      <c r="AU856" s="227" t="s">
        <v>148</v>
      </c>
      <c r="AY856" s="17" t="s">
        <v>139</v>
      </c>
      <c r="BE856" s="228">
        <f>IF(N856="základní",J856,0)</f>
        <v>0</v>
      </c>
      <c r="BF856" s="228">
        <f>IF(N856="snížená",J856,0)</f>
        <v>0</v>
      </c>
      <c r="BG856" s="228">
        <f>IF(N856="zákl. přenesená",J856,0)</f>
        <v>0</v>
      </c>
      <c r="BH856" s="228">
        <f>IF(N856="sníž. přenesená",J856,0)</f>
        <v>0</v>
      </c>
      <c r="BI856" s="228">
        <f>IF(N856="nulová",J856,0)</f>
        <v>0</v>
      </c>
      <c r="BJ856" s="17" t="s">
        <v>148</v>
      </c>
      <c r="BK856" s="228">
        <f>ROUND(I856*H856,2)</f>
        <v>0</v>
      </c>
      <c r="BL856" s="17" t="s">
        <v>278</v>
      </c>
      <c r="BM856" s="227" t="s">
        <v>1067</v>
      </c>
    </row>
    <row r="857" s="14" customFormat="1">
      <c r="A857" s="14"/>
      <c r="B857" s="240"/>
      <c r="C857" s="241"/>
      <c r="D857" s="231" t="s">
        <v>150</v>
      </c>
      <c r="E857" s="242" t="s">
        <v>1</v>
      </c>
      <c r="F857" s="243" t="s">
        <v>147</v>
      </c>
      <c r="G857" s="241"/>
      <c r="H857" s="244">
        <v>4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150</v>
      </c>
      <c r="AU857" s="250" t="s">
        <v>148</v>
      </c>
      <c r="AV857" s="14" t="s">
        <v>148</v>
      </c>
      <c r="AW857" s="14" t="s">
        <v>30</v>
      </c>
      <c r="AX857" s="14" t="s">
        <v>81</v>
      </c>
      <c r="AY857" s="250" t="s">
        <v>139</v>
      </c>
    </row>
    <row r="858" s="2" customFormat="1" ht="24.15" customHeight="1">
      <c r="A858" s="38"/>
      <c r="B858" s="39"/>
      <c r="C858" s="215" t="s">
        <v>1068</v>
      </c>
      <c r="D858" s="215" t="s">
        <v>143</v>
      </c>
      <c r="E858" s="216" t="s">
        <v>1069</v>
      </c>
      <c r="F858" s="217" t="s">
        <v>1070</v>
      </c>
      <c r="G858" s="218" t="s">
        <v>146</v>
      </c>
      <c r="H858" s="219">
        <v>2</v>
      </c>
      <c r="I858" s="220"/>
      <c r="J858" s="221">
        <f>ROUND(I858*H858,2)</f>
        <v>0</v>
      </c>
      <c r="K858" s="222"/>
      <c r="L858" s="44"/>
      <c r="M858" s="223" t="s">
        <v>1</v>
      </c>
      <c r="N858" s="224" t="s">
        <v>39</v>
      </c>
      <c r="O858" s="91"/>
      <c r="P858" s="225">
        <f>O858*H858</f>
        <v>0</v>
      </c>
      <c r="Q858" s="225">
        <v>8.0000000000000007E-05</v>
      </c>
      <c r="R858" s="225">
        <f>Q858*H858</f>
        <v>0.00016000000000000001</v>
      </c>
      <c r="S858" s="225">
        <v>0.024930000000000001</v>
      </c>
      <c r="T858" s="226">
        <f>S858*H858</f>
        <v>0.049860000000000002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7" t="s">
        <v>278</v>
      </c>
      <c r="AT858" s="227" t="s">
        <v>143</v>
      </c>
      <c r="AU858" s="227" t="s">
        <v>148</v>
      </c>
      <c r="AY858" s="17" t="s">
        <v>139</v>
      </c>
      <c r="BE858" s="228">
        <f>IF(N858="základní",J858,0)</f>
        <v>0</v>
      </c>
      <c r="BF858" s="228">
        <f>IF(N858="snížená",J858,0)</f>
        <v>0</v>
      </c>
      <c r="BG858" s="228">
        <f>IF(N858="zákl. přenesená",J858,0)</f>
        <v>0</v>
      </c>
      <c r="BH858" s="228">
        <f>IF(N858="sníž. přenesená",J858,0)</f>
        <v>0</v>
      </c>
      <c r="BI858" s="228">
        <f>IF(N858="nulová",J858,0)</f>
        <v>0</v>
      </c>
      <c r="BJ858" s="17" t="s">
        <v>148</v>
      </c>
      <c r="BK858" s="228">
        <f>ROUND(I858*H858,2)</f>
        <v>0</v>
      </c>
      <c r="BL858" s="17" t="s">
        <v>278</v>
      </c>
      <c r="BM858" s="227" t="s">
        <v>1071</v>
      </c>
    </row>
    <row r="859" s="13" customFormat="1">
      <c r="A859" s="13"/>
      <c r="B859" s="229"/>
      <c r="C859" s="230"/>
      <c r="D859" s="231" t="s">
        <v>150</v>
      </c>
      <c r="E859" s="232" t="s">
        <v>1</v>
      </c>
      <c r="F859" s="233" t="s">
        <v>197</v>
      </c>
      <c r="G859" s="230"/>
      <c r="H859" s="232" t="s">
        <v>1</v>
      </c>
      <c r="I859" s="234"/>
      <c r="J859" s="230"/>
      <c r="K859" s="230"/>
      <c r="L859" s="235"/>
      <c r="M859" s="236"/>
      <c r="N859" s="237"/>
      <c r="O859" s="237"/>
      <c r="P859" s="237"/>
      <c r="Q859" s="237"/>
      <c r="R859" s="237"/>
      <c r="S859" s="237"/>
      <c r="T859" s="23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9" t="s">
        <v>150</v>
      </c>
      <c r="AU859" s="239" t="s">
        <v>148</v>
      </c>
      <c r="AV859" s="13" t="s">
        <v>81</v>
      </c>
      <c r="AW859" s="13" t="s">
        <v>30</v>
      </c>
      <c r="AX859" s="13" t="s">
        <v>73</v>
      </c>
      <c r="AY859" s="239" t="s">
        <v>139</v>
      </c>
    </row>
    <row r="860" s="14" customFormat="1">
      <c r="A860" s="14"/>
      <c r="B860" s="240"/>
      <c r="C860" s="241"/>
      <c r="D860" s="231" t="s">
        <v>150</v>
      </c>
      <c r="E860" s="242" t="s">
        <v>1</v>
      </c>
      <c r="F860" s="243" t="s">
        <v>81</v>
      </c>
      <c r="G860" s="241"/>
      <c r="H860" s="244">
        <v>1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150</v>
      </c>
      <c r="AU860" s="250" t="s">
        <v>148</v>
      </c>
      <c r="AV860" s="14" t="s">
        <v>148</v>
      </c>
      <c r="AW860" s="14" t="s">
        <v>30</v>
      </c>
      <c r="AX860" s="14" t="s">
        <v>73</v>
      </c>
      <c r="AY860" s="250" t="s">
        <v>139</v>
      </c>
    </row>
    <row r="861" s="13" customFormat="1">
      <c r="A861" s="13"/>
      <c r="B861" s="229"/>
      <c r="C861" s="230"/>
      <c r="D861" s="231" t="s">
        <v>150</v>
      </c>
      <c r="E861" s="232" t="s">
        <v>1</v>
      </c>
      <c r="F861" s="233" t="s">
        <v>168</v>
      </c>
      <c r="G861" s="230"/>
      <c r="H861" s="232" t="s">
        <v>1</v>
      </c>
      <c r="I861" s="234"/>
      <c r="J861" s="230"/>
      <c r="K861" s="230"/>
      <c r="L861" s="235"/>
      <c r="M861" s="236"/>
      <c r="N861" s="237"/>
      <c r="O861" s="237"/>
      <c r="P861" s="237"/>
      <c r="Q861" s="237"/>
      <c r="R861" s="237"/>
      <c r="S861" s="237"/>
      <c r="T861" s="238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9" t="s">
        <v>150</v>
      </c>
      <c r="AU861" s="239" t="s">
        <v>148</v>
      </c>
      <c r="AV861" s="13" t="s">
        <v>81</v>
      </c>
      <c r="AW861" s="13" t="s">
        <v>30</v>
      </c>
      <c r="AX861" s="13" t="s">
        <v>73</v>
      </c>
      <c r="AY861" s="239" t="s">
        <v>139</v>
      </c>
    </row>
    <row r="862" s="14" customFormat="1">
      <c r="A862" s="14"/>
      <c r="B862" s="240"/>
      <c r="C862" s="241"/>
      <c r="D862" s="231" t="s">
        <v>150</v>
      </c>
      <c r="E862" s="242" t="s">
        <v>1</v>
      </c>
      <c r="F862" s="243" t="s">
        <v>81</v>
      </c>
      <c r="G862" s="241"/>
      <c r="H862" s="244">
        <v>1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150</v>
      </c>
      <c r="AU862" s="250" t="s">
        <v>148</v>
      </c>
      <c r="AV862" s="14" t="s">
        <v>148</v>
      </c>
      <c r="AW862" s="14" t="s">
        <v>30</v>
      </c>
      <c r="AX862" s="14" t="s">
        <v>73</v>
      </c>
      <c r="AY862" s="250" t="s">
        <v>139</v>
      </c>
    </row>
    <row r="863" s="15" customFormat="1">
      <c r="A863" s="15"/>
      <c r="B863" s="251"/>
      <c r="C863" s="252"/>
      <c r="D863" s="231" t="s">
        <v>150</v>
      </c>
      <c r="E863" s="253" t="s">
        <v>1</v>
      </c>
      <c r="F863" s="254" t="s">
        <v>164</v>
      </c>
      <c r="G863" s="252"/>
      <c r="H863" s="255">
        <v>2</v>
      </c>
      <c r="I863" s="256"/>
      <c r="J863" s="252"/>
      <c r="K863" s="252"/>
      <c r="L863" s="257"/>
      <c r="M863" s="258"/>
      <c r="N863" s="259"/>
      <c r="O863" s="259"/>
      <c r="P863" s="259"/>
      <c r="Q863" s="259"/>
      <c r="R863" s="259"/>
      <c r="S863" s="259"/>
      <c r="T863" s="260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61" t="s">
        <v>150</v>
      </c>
      <c r="AU863" s="261" t="s">
        <v>148</v>
      </c>
      <c r="AV863" s="15" t="s">
        <v>147</v>
      </c>
      <c r="AW863" s="15" t="s">
        <v>30</v>
      </c>
      <c r="AX863" s="15" t="s">
        <v>81</v>
      </c>
      <c r="AY863" s="261" t="s">
        <v>139</v>
      </c>
    </row>
    <row r="864" s="2" customFormat="1" ht="24.15" customHeight="1">
      <c r="A864" s="38"/>
      <c r="B864" s="39"/>
      <c r="C864" s="215" t="s">
        <v>1072</v>
      </c>
      <c r="D864" s="215" t="s">
        <v>143</v>
      </c>
      <c r="E864" s="216" t="s">
        <v>1073</v>
      </c>
      <c r="F864" s="217" t="s">
        <v>1074</v>
      </c>
      <c r="G864" s="218" t="s">
        <v>146</v>
      </c>
      <c r="H864" s="219">
        <v>2</v>
      </c>
      <c r="I864" s="220"/>
      <c r="J864" s="221">
        <f>ROUND(I864*H864,2)</f>
        <v>0</v>
      </c>
      <c r="K864" s="222"/>
      <c r="L864" s="44"/>
      <c r="M864" s="223" t="s">
        <v>1</v>
      </c>
      <c r="N864" s="224" t="s">
        <v>39</v>
      </c>
      <c r="O864" s="91"/>
      <c r="P864" s="225">
        <f>O864*H864</f>
        <v>0</v>
      </c>
      <c r="Q864" s="225">
        <v>8.0000000000000007E-05</v>
      </c>
      <c r="R864" s="225">
        <f>Q864*H864</f>
        <v>0.00016000000000000001</v>
      </c>
      <c r="S864" s="225">
        <v>0.04675</v>
      </c>
      <c r="T864" s="226">
        <f>S864*H864</f>
        <v>0.0935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27" t="s">
        <v>278</v>
      </c>
      <c r="AT864" s="227" t="s">
        <v>143</v>
      </c>
      <c r="AU864" s="227" t="s">
        <v>148</v>
      </c>
      <c r="AY864" s="17" t="s">
        <v>139</v>
      </c>
      <c r="BE864" s="228">
        <f>IF(N864="základní",J864,0)</f>
        <v>0</v>
      </c>
      <c r="BF864" s="228">
        <f>IF(N864="snížená",J864,0)</f>
        <v>0</v>
      </c>
      <c r="BG864" s="228">
        <f>IF(N864="zákl. přenesená",J864,0)</f>
        <v>0</v>
      </c>
      <c r="BH864" s="228">
        <f>IF(N864="sníž. přenesená",J864,0)</f>
        <v>0</v>
      </c>
      <c r="BI864" s="228">
        <f>IF(N864="nulová",J864,0)</f>
        <v>0</v>
      </c>
      <c r="BJ864" s="17" t="s">
        <v>148</v>
      </c>
      <c r="BK864" s="228">
        <f>ROUND(I864*H864,2)</f>
        <v>0</v>
      </c>
      <c r="BL864" s="17" t="s">
        <v>278</v>
      </c>
      <c r="BM864" s="227" t="s">
        <v>1075</v>
      </c>
    </row>
    <row r="865" s="13" customFormat="1">
      <c r="A865" s="13"/>
      <c r="B865" s="229"/>
      <c r="C865" s="230"/>
      <c r="D865" s="231" t="s">
        <v>150</v>
      </c>
      <c r="E865" s="232" t="s">
        <v>1</v>
      </c>
      <c r="F865" s="233" t="s">
        <v>1076</v>
      </c>
      <c r="G865" s="230"/>
      <c r="H865" s="232" t="s">
        <v>1</v>
      </c>
      <c r="I865" s="234"/>
      <c r="J865" s="230"/>
      <c r="K865" s="230"/>
      <c r="L865" s="235"/>
      <c r="M865" s="236"/>
      <c r="N865" s="237"/>
      <c r="O865" s="237"/>
      <c r="P865" s="237"/>
      <c r="Q865" s="237"/>
      <c r="R865" s="237"/>
      <c r="S865" s="237"/>
      <c r="T865" s="238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9" t="s">
        <v>150</v>
      </c>
      <c r="AU865" s="239" t="s">
        <v>148</v>
      </c>
      <c r="AV865" s="13" t="s">
        <v>81</v>
      </c>
      <c r="AW865" s="13" t="s">
        <v>30</v>
      </c>
      <c r="AX865" s="13" t="s">
        <v>73</v>
      </c>
      <c r="AY865" s="239" t="s">
        <v>139</v>
      </c>
    </row>
    <row r="866" s="14" customFormat="1">
      <c r="A866" s="14"/>
      <c r="B866" s="240"/>
      <c r="C866" s="241"/>
      <c r="D866" s="231" t="s">
        <v>150</v>
      </c>
      <c r="E866" s="242" t="s">
        <v>1</v>
      </c>
      <c r="F866" s="243" t="s">
        <v>81</v>
      </c>
      <c r="G866" s="241"/>
      <c r="H866" s="244">
        <v>1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0" t="s">
        <v>150</v>
      </c>
      <c r="AU866" s="250" t="s">
        <v>148</v>
      </c>
      <c r="AV866" s="14" t="s">
        <v>148</v>
      </c>
      <c r="AW866" s="14" t="s">
        <v>30</v>
      </c>
      <c r="AX866" s="14" t="s">
        <v>73</v>
      </c>
      <c r="AY866" s="250" t="s">
        <v>139</v>
      </c>
    </row>
    <row r="867" s="13" customFormat="1">
      <c r="A867" s="13"/>
      <c r="B867" s="229"/>
      <c r="C867" s="230"/>
      <c r="D867" s="231" t="s">
        <v>150</v>
      </c>
      <c r="E867" s="232" t="s">
        <v>1</v>
      </c>
      <c r="F867" s="233" t="s">
        <v>202</v>
      </c>
      <c r="G867" s="230"/>
      <c r="H867" s="232" t="s">
        <v>1</v>
      </c>
      <c r="I867" s="234"/>
      <c r="J867" s="230"/>
      <c r="K867" s="230"/>
      <c r="L867" s="235"/>
      <c r="M867" s="236"/>
      <c r="N867" s="237"/>
      <c r="O867" s="237"/>
      <c r="P867" s="237"/>
      <c r="Q867" s="237"/>
      <c r="R867" s="237"/>
      <c r="S867" s="237"/>
      <c r="T867" s="238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9" t="s">
        <v>150</v>
      </c>
      <c r="AU867" s="239" t="s">
        <v>148</v>
      </c>
      <c r="AV867" s="13" t="s">
        <v>81</v>
      </c>
      <c r="AW867" s="13" t="s">
        <v>30</v>
      </c>
      <c r="AX867" s="13" t="s">
        <v>73</v>
      </c>
      <c r="AY867" s="239" t="s">
        <v>139</v>
      </c>
    </row>
    <row r="868" s="14" customFormat="1">
      <c r="A868" s="14"/>
      <c r="B868" s="240"/>
      <c r="C868" s="241"/>
      <c r="D868" s="231" t="s">
        <v>150</v>
      </c>
      <c r="E868" s="242" t="s">
        <v>1</v>
      </c>
      <c r="F868" s="243" t="s">
        <v>81</v>
      </c>
      <c r="G868" s="241"/>
      <c r="H868" s="244">
        <v>1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0" t="s">
        <v>150</v>
      </c>
      <c r="AU868" s="250" t="s">
        <v>148</v>
      </c>
      <c r="AV868" s="14" t="s">
        <v>148</v>
      </c>
      <c r="AW868" s="14" t="s">
        <v>30</v>
      </c>
      <c r="AX868" s="14" t="s">
        <v>73</v>
      </c>
      <c r="AY868" s="250" t="s">
        <v>139</v>
      </c>
    </row>
    <row r="869" s="15" customFormat="1">
      <c r="A869" s="15"/>
      <c r="B869" s="251"/>
      <c r="C869" s="252"/>
      <c r="D869" s="231" t="s">
        <v>150</v>
      </c>
      <c r="E869" s="253" t="s">
        <v>1</v>
      </c>
      <c r="F869" s="254" t="s">
        <v>164</v>
      </c>
      <c r="G869" s="252"/>
      <c r="H869" s="255">
        <v>2</v>
      </c>
      <c r="I869" s="256"/>
      <c r="J869" s="252"/>
      <c r="K869" s="252"/>
      <c r="L869" s="257"/>
      <c r="M869" s="258"/>
      <c r="N869" s="259"/>
      <c r="O869" s="259"/>
      <c r="P869" s="259"/>
      <c r="Q869" s="259"/>
      <c r="R869" s="259"/>
      <c r="S869" s="259"/>
      <c r="T869" s="260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61" t="s">
        <v>150</v>
      </c>
      <c r="AU869" s="261" t="s">
        <v>148</v>
      </c>
      <c r="AV869" s="15" t="s">
        <v>147</v>
      </c>
      <c r="AW869" s="15" t="s">
        <v>30</v>
      </c>
      <c r="AX869" s="15" t="s">
        <v>81</v>
      </c>
      <c r="AY869" s="261" t="s">
        <v>139</v>
      </c>
    </row>
    <row r="870" s="2" customFormat="1" ht="33" customHeight="1">
      <c r="A870" s="38"/>
      <c r="B870" s="39"/>
      <c r="C870" s="215" t="s">
        <v>1077</v>
      </c>
      <c r="D870" s="215" t="s">
        <v>143</v>
      </c>
      <c r="E870" s="216" t="s">
        <v>1078</v>
      </c>
      <c r="F870" s="217" t="s">
        <v>1079</v>
      </c>
      <c r="G870" s="218" t="s">
        <v>146</v>
      </c>
      <c r="H870" s="219">
        <v>1</v>
      </c>
      <c r="I870" s="220"/>
      <c r="J870" s="221">
        <f>ROUND(I870*H870,2)</f>
        <v>0</v>
      </c>
      <c r="K870" s="222"/>
      <c r="L870" s="44"/>
      <c r="M870" s="223" t="s">
        <v>1</v>
      </c>
      <c r="N870" s="224" t="s">
        <v>39</v>
      </c>
      <c r="O870" s="91"/>
      <c r="P870" s="225">
        <f>O870*H870</f>
        <v>0</v>
      </c>
      <c r="Q870" s="225">
        <v>0.012200000000000001</v>
      </c>
      <c r="R870" s="225">
        <f>Q870*H870</f>
        <v>0.012200000000000001</v>
      </c>
      <c r="S870" s="225">
        <v>0</v>
      </c>
      <c r="T870" s="226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227" t="s">
        <v>278</v>
      </c>
      <c r="AT870" s="227" t="s">
        <v>143</v>
      </c>
      <c r="AU870" s="227" t="s">
        <v>148</v>
      </c>
      <c r="AY870" s="17" t="s">
        <v>139</v>
      </c>
      <c r="BE870" s="228">
        <f>IF(N870="základní",J870,0)</f>
        <v>0</v>
      </c>
      <c r="BF870" s="228">
        <f>IF(N870="snížená",J870,0)</f>
        <v>0</v>
      </c>
      <c r="BG870" s="228">
        <f>IF(N870="zákl. přenesená",J870,0)</f>
        <v>0</v>
      </c>
      <c r="BH870" s="228">
        <f>IF(N870="sníž. přenesená",J870,0)</f>
        <v>0</v>
      </c>
      <c r="BI870" s="228">
        <f>IF(N870="nulová",J870,0)</f>
        <v>0</v>
      </c>
      <c r="BJ870" s="17" t="s">
        <v>148</v>
      </c>
      <c r="BK870" s="228">
        <f>ROUND(I870*H870,2)</f>
        <v>0</v>
      </c>
      <c r="BL870" s="17" t="s">
        <v>278</v>
      </c>
      <c r="BM870" s="227" t="s">
        <v>1080</v>
      </c>
    </row>
    <row r="871" s="13" customFormat="1">
      <c r="A871" s="13"/>
      <c r="B871" s="229"/>
      <c r="C871" s="230"/>
      <c r="D871" s="231" t="s">
        <v>150</v>
      </c>
      <c r="E871" s="232" t="s">
        <v>1</v>
      </c>
      <c r="F871" s="233" t="s">
        <v>197</v>
      </c>
      <c r="G871" s="230"/>
      <c r="H871" s="232" t="s">
        <v>1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150</v>
      </c>
      <c r="AU871" s="239" t="s">
        <v>148</v>
      </c>
      <c r="AV871" s="13" t="s">
        <v>81</v>
      </c>
      <c r="AW871" s="13" t="s">
        <v>30</v>
      </c>
      <c r="AX871" s="13" t="s">
        <v>73</v>
      </c>
      <c r="AY871" s="239" t="s">
        <v>139</v>
      </c>
    </row>
    <row r="872" s="14" customFormat="1">
      <c r="A872" s="14"/>
      <c r="B872" s="240"/>
      <c r="C872" s="241"/>
      <c r="D872" s="231" t="s">
        <v>150</v>
      </c>
      <c r="E872" s="242" t="s">
        <v>1</v>
      </c>
      <c r="F872" s="243" t="s">
        <v>81</v>
      </c>
      <c r="G872" s="241"/>
      <c r="H872" s="244">
        <v>1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150</v>
      </c>
      <c r="AU872" s="250" t="s">
        <v>148</v>
      </c>
      <c r="AV872" s="14" t="s">
        <v>148</v>
      </c>
      <c r="AW872" s="14" t="s">
        <v>30</v>
      </c>
      <c r="AX872" s="14" t="s">
        <v>81</v>
      </c>
      <c r="AY872" s="250" t="s">
        <v>139</v>
      </c>
    </row>
    <row r="873" s="2" customFormat="1" ht="37.8" customHeight="1">
      <c r="A873" s="38"/>
      <c r="B873" s="39"/>
      <c r="C873" s="215" t="s">
        <v>1081</v>
      </c>
      <c r="D873" s="215" t="s">
        <v>143</v>
      </c>
      <c r="E873" s="216" t="s">
        <v>1082</v>
      </c>
      <c r="F873" s="217" t="s">
        <v>1083</v>
      </c>
      <c r="G873" s="218" t="s">
        <v>146</v>
      </c>
      <c r="H873" s="219">
        <v>1</v>
      </c>
      <c r="I873" s="220"/>
      <c r="J873" s="221">
        <f>ROUND(I873*H873,2)</f>
        <v>0</v>
      </c>
      <c r="K873" s="222"/>
      <c r="L873" s="44"/>
      <c r="M873" s="223" t="s">
        <v>1</v>
      </c>
      <c r="N873" s="224" t="s">
        <v>39</v>
      </c>
      <c r="O873" s="91"/>
      <c r="P873" s="225">
        <f>O873*H873</f>
        <v>0</v>
      </c>
      <c r="Q873" s="225">
        <v>0.036600000000000001</v>
      </c>
      <c r="R873" s="225">
        <f>Q873*H873</f>
        <v>0.036600000000000001</v>
      </c>
      <c r="S873" s="225">
        <v>0</v>
      </c>
      <c r="T873" s="226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7" t="s">
        <v>278</v>
      </c>
      <c r="AT873" s="227" t="s">
        <v>143</v>
      </c>
      <c r="AU873" s="227" t="s">
        <v>148</v>
      </c>
      <c r="AY873" s="17" t="s">
        <v>139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7" t="s">
        <v>148</v>
      </c>
      <c r="BK873" s="228">
        <f>ROUND(I873*H873,2)</f>
        <v>0</v>
      </c>
      <c r="BL873" s="17" t="s">
        <v>278</v>
      </c>
      <c r="BM873" s="227" t="s">
        <v>1084</v>
      </c>
    </row>
    <row r="874" s="13" customFormat="1">
      <c r="A874" s="13"/>
      <c r="B874" s="229"/>
      <c r="C874" s="230"/>
      <c r="D874" s="231" t="s">
        <v>150</v>
      </c>
      <c r="E874" s="232" t="s">
        <v>1</v>
      </c>
      <c r="F874" s="233" t="s">
        <v>202</v>
      </c>
      <c r="G874" s="230"/>
      <c r="H874" s="232" t="s">
        <v>1</v>
      </c>
      <c r="I874" s="234"/>
      <c r="J874" s="230"/>
      <c r="K874" s="230"/>
      <c r="L874" s="235"/>
      <c r="M874" s="236"/>
      <c r="N874" s="237"/>
      <c r="O874" s="237"/>
      <c r="P874" s="237"/>
      <c r="Q874" s="237"/>
      <c r="R874" s="237"/>
      <c r="S874" s="237"/>
      <c r="T874" s="23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9" t="s">
        <v>150</v>
      </c>
      <c r="AU874" s="239" t="s">
        <v>148</v>
      </c>
      <c r="AV874" s="13" t="s">
        <v>81</v>
      </c>
      <c r="AW874" s="13" t="s">
        <v>30</v>
      </c>
      <c r="AX874" s="13" t="s">
        <v>73</v>
      </c>
      <c r="AY874" s="239" t="s">
        <v>139</v>
      </c>
    </row>
    <row r="875" s="14" customFormat="1">
      <c r="A875" s="14"/>
      <c r="B875" s="240"/>
      <c r="C875" s="241"/>
      <c r="D875" s="231" t="s">
        <v>150</v>
      </c>
      <c r="E875" s="242" t="s">
        <v>1</v>
      </c>
      <c r="F875" s="243" t="s">
        <v>81</v>
      </c>
      <c r="G875" s="241"/>
      <c r="H875" s="244">
        <v>1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0" t="s">
        <v>150</v>
      </c>
      <c r="AU875" s="250" t="s">
        <v>148</v>
      </c>
      <c r="AV875" s="14" t="s">
        <v>148</v>
      </c>
      <c r="AW875" s="14" t="s">
        <v>30</v>
      </c>
      <c r="AX875" s="14" t="s">
        <v>81</v>
      </c>
      <c r="AY875" s="250" t="s">
        <v>139</v>
      </c>
    </row>
    <row r="876" s="2" customFormat="1" ht="37.8" customHeight="1">
      <c r="A876" s="38"/>
      <c r="B876" s="39"/>
      <c r="C876" s="215" t="s">
        <v>1085</v>
      </c>
      <c r="D876" s="215" t="s">
        <v>143</v>
      </c>
      <c r="E876" s="216" t="s">
        <v>1086</v>
      </c>
      <c r="F876" s="217" t="s">
        <v>1087</v>
      </c>
      <c r="G876" s="218" t="s">
        <v>146</v>
      </c>
      <c r="H876" s="219">
        <v>1</v>
      </c>
      <c r="I876" s="220"/>
      <c r="J876" s="221">
        <f>ROUND(I876*H876,2)</f>
        <v>0</v>
      </c>
      <c r="K876" s="222"/>
      <c r="L876" s="44"/>
      <c r="M876" s="223" t="s">
        <v>1</v>
      </c>
      <c r="N876" s="224" t="s">
        <v>39</v>
      </c>
      <c r="O876" s="91"/>
      <c r="P876" s="225">
        <f>O876*H876</f>
        <v>0</v>
      </c>
      <c r="Q876" s="225">
        <v>0.042000000000000003</v>
      </c>
      <c r="R876" s="225">
        <f>Q876*H876</f>
        <v>0.042000000000000003</v>
      </c>
      <c r="S876" s="225">
        <v>0</v>
      </c>
      <c r="T876" s="226">
        <f>S876*H876</f>
        <v>0</v>
      </c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R876" s="227" t="s">
        <v>278</v>
      </c>
      <c r="AT876" s="227" t="s">
        <v>143</v>
      </c>
      <c r="AU876" s="227" t="s">
        <v>148</v>
      </c>
      <c r="AY876" s="17" t="s">
        <v>139</v>
      </c>
      <c r="BE876" s="228">
        <f>IF(N876="základní",J876,0)</f>
        <v>0</v>
      </c>
      <c r="BF876" s="228">
        <f>IF(N876="snížená",J876,0)</f>
        <v>0</v>
      </c>
      <c r="BG876" s="228">
        <f>IF(N876="zákl. přenesená",J876,0)</f>
        <v>0</v>
      </c>
      <c r="BH876" s="228">
        <f>IF(N876="sníž. přenesená",J876,0)</f>
        <v>0</v>
      </c>
      <c r="BI876" s="228">
        <f>IF(N876="nulová",J876,0)</f>
        <v>0</v>
      </c>
      <c r="BJ876" s="17" t="s">
        <v>148</v>
      </c>
      <c r="BK876" s="228">
        <f>ROUND(I876*H876,2)</f>
        <v>0</v>
      </c>
      <c r="BL876" s="17" t="s">
        <v>278</v>
      </c>
      <c r="BM876" s="227" t="s">
        <v>1088</v>
      </c>
    </row>
    <row r="877" s="13" customFormat="1">
      <c r="A877" s="13"/>
      <c r="B877" s="229"/>
      <c r="C877" s="230"/>
      <c r="D877" s="231" t="s">
        <v>150</v>
      </c>
      <c r="E877" s="232" t="s">
        <v>1</v>
      </c>
      <c r="F877" s="233" t="s">
        <v>240</v>
      </c>
      <c r="G877" s="230"/>
      <c r="H877" s="232" t="s">
        <v>1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150</v>
      </c>
      <c r="AU877" s="239" t="s">
        <v>148</v>
      </c>
      <c r="AV877" s="13" t="s">
        <v>81</v>
      </c>
      <c r="AW877" s="13" t="s">
        <v>30</v>
      </c>
      <c r="AX877" s="13" t="s">
        <v>73</v>
      </c>
      <c r="AY877" s="239" t="s">
        <v>139</v>
      </c>
    </row>
    <row r="878" s="14" customFormat="1">
      <c r="A878" s="14"/>
      <c r="B878" s="240"/>
      <c r="C878" s="241"/>
      <c r="D878" s="231" t="s">
        <v>150</v>
      </c>
      <c r="E878" s="242" t="s">
        <v>1</v>
      </c>
      <c r="F878" s="243" t="s">
        <v>81</v>
      </c>
      <c r="G878" s="241"/>
      <c r="H878" s="244">
        <v>1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150</v>
      </c>
      <c r="AU878" s="250" t="s">
        <v>148</v>
      </c>
      <c r="AV878" s="14" t="s">
        <v>148</v>
      </c>
      <c r="AW878" s="14" t="s">
        <v>30</v>
      </c>
      <c r="AX878" s="14" t="s">
        <v>81</v>
      </c>
      <c r="AY878" s="250" t="s">
        <v>139</v>
      </c>
    </row>
    <row r="879" s="2" customFormat="1" ht="24.15" customHeight="1">
      <c r="A879" s="38"/>
      <c r="B879" s="39"/>
      <c r="C879" s="215" t="s">
        <v>1089</v>
      </c>
      <c r="D879" s="215" t="s">
        <v>143</v>
      </c>
      <c r="E879" s="216" t="s">
        <v>1090</v>
      </c>
      <c r="F879" s="217" t="s">
        <v>1091</v>
      </c>
      <c r="G879" s="218" t="s">
        <v>146</v>
      </c>
      <c r="H879" s="219">
        <v>1</v>
      </c>
      <c r="I879" s="220"/>
      <c r="J879" s="221">
        <f>ROUND(I879*H879,2)</f>
        <v>0</v>
      </c>
      <c r="K879" s="222"/>
      <c r="L879" s="44"/>
      <c r="M879" s="223" t="s">
        <v>1</v>
      </c>
      <c r="N879" s="224" t="s">
        <v>39</v>
      </c>
      <c r="O879" s="91"/>
      <c r="P879" s="225">
        <f>O879*H879</f>
        <v>0</v>
      </c>
      <c r="Q879" s="225">
        <v>0</v>
      </c>
      <c r="R879" s="225">
        <f>Q879*H879</f>
        <v>0</v>
      </c>
      <c r="S879" s="225">
        <v>0</v>
      </c>
      <c r="T879" s="226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27" t="s">
        <v>278</v>
      </c>
      <c r="AT879" s="227" t="s">
        <v>143</v>
      </c>
      <c r="AU879" s="227" t="s">
        <v>148</v>
      </c>
      <c r="AY879" s="17" t="s">
        <v>139</v>
      </c>
      <c r="BE879" s="228">
        <f>IF(N879="základní",J879,0)</f>
        <v>0</v>
      </c>
      <c r="BF879" s="228">
        <f>IF(N879="snížená",J879,0)</f>
        <v>0</v>
      </c>
      <c r="BG879" s="228">
        <f>IF(N879="zákl. přenesená",J879,0)</f>
        <v>0</v>
      </c>
      <c r="BH879" s="228">
        <f>IF(N879="sníž. přenesená",J879,0)</f>
        <v>0</v>
      </c>
      <c r="BI879" s="228">
        <f>IF(N879="nulová",J879,0)</f>
        <v>0</v>
      </c>
      <c r="BJ879" s="17" t="s">
        <v>148</v>
      </c>
      <c r="BK879" s="228">
        <f>ROUND(I879*H879,2)</f>
        <v>0</v>
      </c>
      <c r="BL879" s="17" t="s">
        <v>278</v>
      </c>
      <c r="BM879" s="227" t="s">
        <v>1092</v>
      </c>
    </row>
    <row r="880" s="13" customFormat="1">
      <c r="A880" s="13"/>
      <c r="B880" s="229"/>
      <c r="C880" s="230"/>
      <c r="D880" s="231" t="s">
        <v>150</v>
      </c>
      <c r="E880" s="232" t="s">
        <v>1</v>
      </c>
      <c r="F880" s="233" t="s">
        <v>168</v>
      </c>
      <c r="G880" s="230"/>
      <c r="H880" s="232" t="s">
        <v>1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9" t="s">
        <v>150</v>
      </c>
      <c r="AU880" s="239" t="s">
        <v>148</v>
      </c>
      <c r="AV880" s="13" t="s">
        <v>81</v>
      </c>
      <c r="AW880" s="13" t="s">
        <v>30</v>
      </c>
      <c r="AX880" s="13" t="s">
        <v>73</v>
      </c>
      <c r="AY880" s="239" t="s">
        <v>139</v>
      </c>
    </row>
    <row r="881" s="14" customFormat="1">
      <c r="A881" s="14"/>
      <c r="B881" s="240"/>
      <c r="C881" s="241"/>
      <c r="D881" s="231" t="s">
        <v>150</v>
      </c>
      <c r="E881" s="242" t="s">
        <v>1</v>
      </c>
      <c r="F881" s="243" t="s">
        <v>81</v>
      </c>
      <c r="G881" s="241"/>
      <c r="H881" s="244">
        <v>1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150</v>
      </c>
      <c r="AU881" s="250" t="s">
        <v>148</v>
      </c>
      <c r="AV881" s="14" t="s">
        <v>148</v>
      </c>
      <c r="AW881" s="14" t="s">
        <v>30</v>
      </c>
      <c r="AX881" s="14" t="s">
        <v>81</v>
      </c>
      <c r="AY881" s="250" t="s">
        <v>139</v>
      </c>
    </row>
    <row r="882" s="2" customFormat="1" ht="24.15" customHeight="1">
      <c r="A882" s="38"/>
      <c r="B882" s="39"/>
      <c r="C882" s="262" t="s">
        <v>1093</v>
      </c>
      <c r="D882" s="262" t="s">
        <v>479</v>
      </c>
      <c r="E882" s="263" t="s">
        <v>1094</v>
      </c>
      <c r="F882" s="264" t="s">
        <v>1095</v>
      </c>
      <c r="G882" s="265" t="s">
        <v>146</v>
      </c>
      <c r="H882" s="266">
        <v>1</v>
      </c>
      <c r="I882" s="267"/>
      <c r="J882" s="268">
        <f>ROUND(I882*H882,2)</f>
        <v>0</v>
      </c>
      <c r="K882" s="269"/>
      <c r="L882" s="270"/>
      <c r="M882" s="271" t="s">
        <v>1</v>
      </c>
      <c r="N882" s="272" t="s">
        <v>39</v>
      </c>
      <c r="O882" s="91"/>
      <c r="P882" s="225">
        <f>O882*H882</f>
        <v>0</v>
      </c>
      <c r="Q882" s="225">
        <v>0.023</v>
      </c>
      <c r="R882" s="225">
        <f>Q882*H882</f>
        <v>0.023</v>
      </c>
      <c r="S882" s="225">
        <v>0</v>
      </c>
      <c r="T882" s="226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27" t="s">
        <v>373</v>
      </c>
      <c r="AT882" s="227" t="s">
        <v>479</v>
      </c>
      <c r="AU882" s="227" t="s">
        <v>148</v>
      </c>
      <c r="AY882" s="17" t="s">
        <v>139</v>
      </c>
      <c r="BE882" s="228">
        <f>IF(N882="základní",J882,0)</f>
        <v>0</v>
      </c>
      <c r="BF882" s="228">
        <f>IF(N882="snížená",J882,0)</f>
        <v>0</v>
      </c>
      <c r="BG882" s="228">
        <f>IF(N882="zákl. přenesená",J882,0)</f>
        <v>0</v>
      </c>
      <c r="BH882" s="228">
        <f>IF(N882="sníž. přenesená",J882,0)</f>
        <v>0</v>
      </c>
      <c r="BI882" s="228">
        <f>IF(N882="nulová",J882,0)</f>
        <v>0</v>
      </c>
      <c r="BJ882" s="17" t="s">
        <v>148</v>
      </c>
      <c r="BK882" s="228">
        <f>ROUND(I882*H882,2)</f>
        <v>0</v>
      </c>
      <c r="BL882" s="17" t="s">
        <v>278</v>
      </c>
      <c r="BM882" s="227" t="s">
        <v>1096</v>
      </c>
    </row>
    <row r="883" s="13" customFormat="1">
      <c r="A883" s="13"/>
      <c r="B883" s="229"/>
      <c r="C883" s="230"/>
      <c r="D883" s="231" t="s">
        <v>150</v>
      </c>
      <c r="E883" s="232" t="s">
        <v>1</v>
      </c>
      <c r="F883" s="233" t="s">
        <v>168</v>
      </c>
      <c r="G883" s="230"/>
      <c r="H883" s="232" t="s">
        <v>1</v>
      </c>
      <c r="I883" s="234"/>
      <c r="J883" s="230"/>
      <c r="K883" s="230"/>
      <c r="L883" s="235"/>
      <c r="M883" s="236"/>
      <c r="N883" s="237"/>
      <c r="O883" s="237"/>
      <c r="P883" s="237"/>
      <c r="Q883" s="237"/>
      <c r="R883" s="237"/>
      <c r="S883" s="237"/>
      <c r="T883" s="23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9" t="s">
        <v>150</v>
      </c>
      <c r="AU883" s="239" t="s">
        <v>148</v>
      </c>
      <c r="AV883" s="13" t="s">
        <v>81</v>
      </c>
      <c r="AW883" s="13" t="s">
        <v>30</v>
      </c>
      <c r="AX883" s="13" t="s">
        <v>73</v>
      </c>
      <c r="AY883" s="239" t="s">
        <v>139</v>
      </c>
    </row>
    <row r="884" s="14" customFormat="1">
      <c r="A884" s="14"/>
      <c r="B884" s="240"/>
      <c r="C884" s="241"/>
      <c r="D884" s="231" t="s">
        <v>150</v>
      </c>
      <c r="E884" s="242" t="s">
        <v>1</v>
      </c>
      <c r="F884" s="243" t="s">
        <v>81</v>
      </c>
      <c r="G884" s="241"/>
      <c r="H884" s="244">
        <v>1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150</v>
      </c>
      <c r="AU884" s="250" t="s">
        <v>148</v>
      </c>
      <c r="AV884" s="14" t="s">
        <v>148</v>
      </c>
      <c r="AW884" s="14" t="s">
        <v>30</v>
      </c>
      <c r="AX884" s="14" t="s">
        <v>81</v>
      </c>
      <c r="AY884" s="250" t="s">
        <v>139</v>
      </c>
    </row>
    <row r="885" s="2" customFormat="1" ht="24.15" customHeight="1">
      <c r="A885" s="38"/>
      <c r="B885" s="39"/>
      <c r="C885" s="262" t="s">
        <v>1097</v>
      </c>
      <c r="D885" s="262" t="s">
        <v>479</v>
      </c>
      <c r="E885" s="263" t="s">
        <v>1098</v>
      </c>
      <c r="F885" s="264" t="s">
        <v>1099</v>
      </c>
      <c r="G885" s="265" t="s">
        <v>146</v>
      </c>
      <c r="H885" s="266">
        <v>1</v>
      </c>
      <c r="I885" s="267"/>
      <c r="J885" s="268">
        <f>ROUND(I885*H885,2)</f>
        <v>0</v>
      </c>
      <c r="K885" s="269"/>
      <c r="L885" s="270"/>
      <c r="M885" s="271" t="s">
        <v>1</v>
      </c>
      <c r="N885" s="272" t="s">
        <v>39</v>
      </c>
      <c r="O885" s="91"/>
      <c r="P885" s="225">
        <f>O885*H885</f>
        <v>0</v>
      </c>
      <c r="Q885" s="225">
        <v>0.00050000000000000001</v>
      </c>
      <c r="R885" s="225">
        <f>Q885*H885</f>
        <v>0.00050000000000000001</v>
      </c>
      <c r="S885" s="225">
        <v>0</v>
      </c>
      <c r="T885" s="226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7" t="s">
        <v>373</v>
      </c>
      <c r="AT885" s="227" t="s">
        <v>479</v>
      </c>
      <c r="AU885" s="227" t="s">
        <v>148</v>
      </c>
      <c r="AY885" s="17" t="s">
        <v>139</v>
      </c>
      <c r="BE885" s="228">
        <f>IF(N885="základní",J885,0)</f>
        <v>0</v>
      </c>
      <c r="BF885" s="228">
        <f>IF(N885="snížená",J885,0)</f>
        <v>0</v>
      </c>
      <c r="BG885" s="228">
        <f>IF(N885="zákl. přenesená",J885,0)</f>
        <v>0</v>
      </c>
      <c r="BH885" s="228">
        <f>IF(N885="sníž. přenesená",J885,0)</f>
        <v>0</v>
      </c>
      <c r="BI885" s="228">
        <f>IF(N885="nulová",J885,0)</f>
        <v>0</v>
      </c>
      <c r="BJ885" s="17" t="s">
        <v>148</v>
      </c>
      <c r="BK885" s="228">
        <f>ROUND(I885*H885,2)</f>
        <v>0</v>
      </c>
      <c r="BL885" s="17" t="s">
        <v>278</v>
      </c>
      <c r="BM885" s="227" t="s">
        <v>1100</v>
      </c>
    </row>
    <row r="886" s="13" customFormat="1">
      <c r="A886" s="13"/>
      <c r="B886" s="229"/>
      <c r="C886" s="230"/>
      <c r="D886" s="231" t="s">
        <v>150</v>
      </c>
      <c r="E886" s="232" t="s">
        <v>1</v>
      </c>
      <c r="F886" s="233" t="s">
        <v>1101</v>
      </c>
      <c r="G886" s="230"/>
      <c r="H886" s="232" t="s">
        <v>1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9" t="s">
        <v>150</v>
      </c>
      <c r="AU886" s="239" t="s">
        <v>148</v>
      </c>
      <c r="AV886" s="13" t="s">
        <v>81</v>
      </c>
      <c r="AW886" s="13" t="s">
        <v>30</v>
      </c>
      <c r="AX886" s="13" t="s">
        <v>73</v>
      </c>
      <c r="AY886" s="239" t="s">
        <v>139</v>
      </c>
    </row>
    <row r="887" s="14" customFormat="1">
      <c r="A887" s="14"/>
      <c r="B887" s="240"/>
      <c r="C887" s="241"/>
      <c r="D887" s="231" t="s">
        <v>150</v>
      </c>
      <c r="E887" s="242" t="s">
        <v>1</v>
      </c>
      <c r="F887" s="243" t="s">
        <v>81</v>
      </c>
      <c r="G887" s="241"/>
      <c r="H887" s="244">
        <v>1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150</v>
      </c>
      <c r="AU887" s="250" t="s">
        <v>148</v>
      </c>
      <c r="AV887" s="14" t="s">
        <v>148</v>
      </c>
      <c r="AW887" s="14" t="s">
        <v>30</v>
      </c>
      <c r="AX887" s="14" t="s">
        <v>81</v>
      </c>
      <c r="AY887" s="250" t="s">
        <v>139</v>
      </c>
    </row>
    <row r="888" s="2" customFormat="1" ht="21.75" customHeight="1">
      <c r="A888" s="38"/>
      <c r="B888" s="39"/>
      <c r="C888" s="215" t="s">
        <v>1102</v>
      </c>
      <c r="D888" s="215" t="s">
        <v>143</v>
      </c>
      <c r="E888" s="216" t="s">
        <v>1103</v>
      </c>
      <c r="F888" s="217" t="s">
        <v>1104</v>
      </c>
      <c r="G888" s="218" t="s">
        <v>160</v>
      </c>
      <c r="H888" s="219">
        <v>4.532</v>
      </c>
      <c r="I888" s="220"/>
      <c r="J888" s="221">
        <f>ROUND(I888*H888,2)</f>
        <v>0</v>
      </c>
      <c r="K888" s="222"/>
      <c r="L888" s="44"/>
      <c r="M888" s="223" t="s">
        <v>1</v>
      </c>
      <c r="N888" s="224" t="s">
        <v>39</v>
      </c>
      <c r="O888" s="91"/>
      <c r="P888" s="225">
        <f>O888*H888</f>
        <v>0</v>
      </c>
      <c r="Q888" s="225">
        <v>0</v>
      </c>
      <c r="R888" s="225">
        <f>Q888*H888</f>
        <v>0</v>
      </c>
      <c r="S888" s="225">
        <v>0</v>
      </c>
      <c r="T888" s="226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27" t="s">
        <v>278</v>
      </c>
      <c r="AT888" s="227" t="s">
        <v>143</v>
      </c>
      <c r="AU888" s="227" t="s">
        <v>148</v>
      </c>
      <c r="AY888" s="17" t="s">
        <v>139</v>
      </c>
      <c r="BE888" s="228">
        <f>IF(N888="základní",J888,0)</f>
        <v>0</v>
      </c>
      <c r="BF888" s="228">
        <f>IF(N888="snížená",J888,0)</f>
        <v>0</v>
      </c>
      <c r="BG888" s="228">
        <f>IF(N888="zákl. přenesená",J888,0)</f>
        <v>0</v>
      </c>
      <c r="BH888" s="228">
        <f>IF(N888="sníž. přenesená",J888,0)</f>
        <v>0</v>
      </c>
      <c r="BI888" s="228">
        <f>IF(N888="nulová",J888,0)</f>
        <v>0</v>
      </c>
      <c r="BJ888" s="17" t="s">
        <v>148</v>
      </c>
      <c r="BK888" s="228">
        <f>ROUND(I888*H888,2)</f>
        <v>0</v>
      </c>
      <c r="BL888" s="17" t="s">
        <v>278</v>
      </c>
      <c r="BM888" s="227" t="s">
        <v>1105</v>
      </c>
    </row>
    <row r="889" s="13" customFormat="1">
      <c r="A889" s="13"/>
      <c r="B889" s="229"/>
      <c r="C889" s="230"/>
      <c r="D889" s="231" t="s">
        <v>150</v>
      </c>
      <c r="E889" s="232" t="s">
        <v>1</v>
      </c>
      <c r="F889" s="233" t="s">
        <v>197</v>
      </c>
      <c r="G889" s="230"/>
      <c r="H889" s="232" t="s">
        <v>1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9" t="s">
        <v>150</v>
      </c>
      <c r="AU889" s="239" t="s">
        <v>148</v>
      </c>
      <c r="AV889" s="13" t="s">
        <v>81</v>
      </c>
      <c r="AW889" s="13" t="s">
        <v>30</v>
      </c>
      <c r="AX889" s="13" t="s">
        <v>73</v>
      </c>
      <c r="AY889" s="239" t="s">
        <v>139</v>
      </c>
    </row>
    <row r="890" s="14" customFormat="1">
      <c r="A890" s="14"/>
      <c r="B890" s="240"/>
      <c r="C890" s="241"/>
      <c r="D890" s="231" t="s">
        <v>150</v>
      </c>
      <c r="E890" s="242" t="s">
        <v>1</v>
      </c>
      <c r="F890" s="243" t="s">
        <v>1106</v>
      </c>
      <c r="G890" s="241"/>
      <c r="H890" s="244">
        <v>0.40000000000000002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150</v>
      </c>
      <c r="AU890" s="250" t="s">
        <v>148</v>
      </c>
      <c r="AV890" s="14" t="s">
        <v>148</v>
      </c>
      <c r="AW890" s="14" t="s">
        <v>30</v>
      </c>
      <c r="AX890" s="14" t="s">
        <v>73</v>
      </c>
      <c r="AY890" s="250" t="s">
        <v>139</v>
      </c>
    </row>
    <row r="891" s="13" customFormat="1">
      <c r="A891" s="13"/>
      <c r="B891" s="229"/>
      <c r="C891" s="230"/>
      <c r="D891" s="231" t="s">
        <v>150</v>
      </c>
      <c r="E891" s="232" t="s">
        <v>1</v>
      </c>
      <c r="F891" s="233" t="s">
        <v>1107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150</v>
      </c>
      <c r="AU891" s="239" t="s">
        <v>148</v>
      </c>
      <c r="AV891" s="13" t="s">
        <v>81</v>
      </c>
      <c r="AW891" s="13" t="s">
        <v>30</v>
      </c>
      <c r="AX891" s="13" t="s">
        <v>73</v>
      </c>
      <c r="AY891" s="239" t="s">
        <v>139</v>
      </c>
    </row>
    <row r="892" s="14" customFormat="1">
      <c r="A892" s="14"/>
      <c r="B892" s="240"/>
      <c r="C892" s="241"/>
      <c r="D892" s="231" t="s">
        <v>150</v>
      </c>
      <c r="E892" s="242" t="s">
        <v>1</v>
      </c>
      <c r="F892" s="243" t="s">
        <v>1108</v>
      </c>
      <c r="G892" s="241"/>
      <c r="H892" s="244">
        <v>1.6000000000000001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150</v>
      </c>
      <c r="AU892" s="250" t="s">
        <v>148</v>
      </c>
      <c r="AV892" s="14" t="s">
        <v>148</v>
      </c>
      <c r="AW892" s="14" t="s">
        <v>30</v>
      </c>
      <c r="AX892" s="14" t="s">
        <v>73</v>
      </c>
      <c r="AY892" s="250" t="s">
        <v>139</v>
      </c>
    </row>
    <row r="893" s="13" customFormat="1">
      <c r="A893" s="13"/>
      <c r="B893" s="229"/>
      <c r="C893" s="230"/>
      <c r="D893" s="231" t="s">
        <v>150</v>
      </c>
      <c r="E893" s="232" t="s">
        <v>1</v>
      </c>
      <c r="F893" s="233" t="s">
        <v>240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150</v>
      </c>
      <c r="AU893" s="239" t="s">
        <v>148</v>
      </c>
      <c r="AV893" s="13" t="s">
        <v>81</v>
      </c>
      <c r="AW893" s="13" t="s">
        <v>30</v>
      </c>
      <c r="AX893" s="13" t="s">
        <v>73</v>
      </c>
      <c r="AY893" s="239" t="s">
        <v>139</v>
      </c>
    </row>
    <row r="894" s="14" customFormat="1">
      <c r="A894" s="14"/>
      <c r="B894" s="240"/>
      <c r="C894" s="241"/>
      <c r="D894" s="231" t="s">
        <v>150</v>
      </c>
      <c r="E894" s="242" t="s">
        <v>1</v>
      </c>
      <c r="F894" s="243" t="s">
        <v>1109</v>
      </c>
      <c r="G894" s="241"/>
      <c r="H894" s="244">
        <v>1.8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150</v>
      </c>
      <c r="AU894" s="250" t="s">
        <v>148</v>
      </c>
      <c r="AV894" s="14" t="s">
        <v>148</v>
      </c>
      <c r="AW894" s="14" t="s">
        <v>30</v>
      </c>
      <c r="AX894" s="14" t="s">
        <v>73</v>
      </c>
      <c r="AY894" s="250" t="s">
        <v>139</v>
      </c>
    </row>
    <row r="895" s="13" customFormat="1">
      <c r="A895" s="13"/>
      <c r="B895" s="229"/>
      <c r="C895" s="230"/>
      <c r="D895" s="231" t="s">
        <v>150</v>
      </c>
      <c r="E895" s="232" t="s">
        <v>1</v>
      </c>
      <c r="F895" s="233" t="s">
        <v>168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150</v>
      </c>
      <c r="AU895" s="239" t="s">
        <v>148</v>
      </c>
      <c r="AV895" s="13" t="s">
        <v>81</v>
      </c>
      <c r="AW895" s="13" t="s">
        <v>30</v>
      </c>
      <c r="AX895" s="13" t="s">
        <v>73</v>
      </c>
      <c r="AY895" s="239" t="s">
        <v>139</v>
      </c>
    </row>
    <row r="896" s="14" customFormat="1">
      <c r="A896" s="14"/>
      <c r="B896" s="240"/>
      <c r="C896" s="241"/>
      <c r="D896" s="231" t="s">
        <v>150</v>
      </c>
      <c r="E896" s="242" t="s">
        <v>1</v>
      </c>
      <c r="F896" s="243" t="s">
        <v>1110</v>
      </c>
      <c r="G896" s="241"/>
      <c r="H896" s="244">
        <v>0.73199999999999998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150</v>
      </c>
      <c r="AU896" s="250" t="s">
        <v>148</v>
      </c>
      <c r="AV896" s="14" t="s">
        <v>148</v>
      </c>
      <c r="AW896" s="14" t="s">
        <v>30</v>
      </c>
      <c r="AX896" s="14" t="s">
        <v>73</v>
      </c>
      <c r="AY896" s="250" t="s">
        <v>139</v>
      </c>
    </row>
    <row r="897" s="15" customFormat="1">
      <c r="A897" s="15"/>
      <c r="B897" s="251"/>
      <c r="C897" s="252"/>
      <c r="D897" s="231" t="s">
        <v>150</v>
      </c>
      <c r="E897" s="253" t="s">
        <v>1</v>
      </c>
      <c r="F897" s="254" t="s">
        <v>164</v>
      </c>
      <c r="G897" s="252"/>
      <c r="H897" s="255">
        <v>4.532</v>
      </c>
      <c r="I897" s="256"/>
      <c r="J897" s="252"/>
      <c r="K897" s="252"/>
      <c r="L897" s="257"/>
      <c r="M897" s="258"/>
      <c r="N897" s="259"/>
      <c r="O897" s="259"/>
      <c r="P897" s="259"/>
      <c r="Q897" s="259"/>
      <c r="R897" s="259"/>
      <c r="S897" s="259"/>
      <c r="T897" s="260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61" t="s">
        <v>150</v>
      </c>
      <c r="AU897" s="261" t="s">
        <v>148</v>
      </c>
      <c r="AV897" s="15" t="s">
        <v>147</v>
      </c>
      <c r="AW897" s="15" t="s">
        <v>30</v>
      </c>
      <c r="AX897" s="15" t="s">
        <v>81</v>
      </c>
      <c r="AY897" s="261" t="s">
        <v>139</v>
      </c>
    </row>
    <row r="898" s="2" customFormat="1" ht="16.5" customHeight="1">
      <c r="A898" s="38"/>
      <c r="B898" s="39"/>
      <c r="C898" s="215" t="s">
        <v>1111</v>
      </c>
      <c r="D898" s="215" t="s">
        <v>143</v>
      </c>
      <c r="E898" s="216" t="s">
        <v>1112</v>
      </c>
      <c r="F898" s="217" t="s">
        <v>1113</v>
      </c>
      <c r="G898" s="218" t="s">
        <v>146</v>
      </c>
      <c r="H898" s="219">
        <v>4</v>
      </c>
      <c r="I898" s="220"/>
      <c r="J898" s="221">
        <f>ROUND(I898*H898,2)</f>
        <v>0</v>
      </c>
      <c r="K898" s="222"/>
      <c r="L898" s="44"/>
      <c r="M898" s="223" t="s">
        <v>1</v>
      </c>
      <c r="N898" s="224" t="s">
        <v>39</v>
      </c>
      <c r="O898" s="91"/>
      <c r="P898" s="225">
        <f>O898*H898</f>
        <v>0</v>
      </c>
      <c r="Q898" s="225">
        <v>0</v>
      </c>
      <c r="R898" s="225">
        <f>Q898*H898</f>
        <v>0</v>
      </c>
      <c r="S898" s="225">
        <v>0</v>
      </c>
      <c r="T898" s="226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227" t="s">
        <v>278</v>
      </c>
      <c r="AT898" s="227" t="s">
        <v>143</v>
      </c>
      <c r="AU898" s="227" t="s">
        <v>148</v>
      </c>
      <c r="AY898" s="17" t="s">
        <v>139</v>
      </c>
      <c r="BE898" s="228">
        <f>IF(N898="základní",J898,0)</f>
        <v>0</v>
      </c>
      <c r="BF898" s="228">
        <f>IF(N898="snížená",J898,0)</f>
        <v>0</v>
      </c>
      <c r="BG898" s="228">
        <f>IF(N898="zákl. přenesená",J898,0)</f>
        <v>0</v>
      </c>
      <c r="BH898" s="228">
        <f>IF(N898="sníž. přenesená",J898,0)</f>
        <v>0</v>
      </c>
      <c r="BI898" s="228">
        <f>IF(N898="nulová",J898,0)</f>
        <v>0</v>
      </c>
      <c r="BJ898" s="17" t="s">
        <v>148</v>
      </c>
      <c r="BK898" s="228">
        <f>ROUND(I898*H898,2)</f>
        <v>0</v>
      </c>
      <c r="BL898" s="17" t="s">
        <v>278</v>
      </c>
      <c r="BM898" s="227" t="s">
        <v>1114</v>
      </c>
    </row>
    <row r="899" s="13" customFormat="1">
      <c r="A899" s="13"/>
      <c r="B899" s="229"/>
      <c r="C899" s="230"/>
      <c r="D899" s="231" t="s">
        <v>150</v>
      </c>
      <c r="E899" s="232" t="s">
        <v>1</v>
      </c>
      <c r="F899" s="233" t="s">
        <v>1115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150</v>
      </c>
      <c r="AU899" s="239" t="s">
        <v>148</v>
      </c>
      <c r="AV899" s="13" t="s">
        <v>81</v>
      </c>
      <c r="AW899" s="13" t="s">
        <v>30</v>
      </c>
      <c r="AX899" s="13" t="s">
        <v>73</v>
      </c>
      <c r="AY899" s="239" t="s">
        <v>139</v>
      </c>
    </row>
    <row r="900" s="14" customFormat="1">
      <c r="A900" s="14"/>
      <c r="B900" s="240"/>
      <c r="C900" s="241"/>
      <c r="D900" s="231" t="s">
        <v>150</v>
      </c>
      <c r="E900" s="242" t="s">
        <v>1</v>
      </c>
      <c r="F900" s="243" t="s">
        <v>81</v>
      </c>
      <c r="G900" s="241"/>
      <c r="H900" s="244">
        <v>1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150</v>
      </c>
      <c r="AU900" s="250" t="s">
        <v>148</v>
      </c>
      <c r="AV900" s="14" t="s">
        <v>148</v>
      </c>
      <c r="AW900" s="14" t="s">
        <v>30</v>
      </c>
      <c r="AX900" s="14" t="s">
        <v>73</v>
      </c>
      <c r="AY900" s="250" t="s">
        <v>139</v>
      </c>
    </row>
    <row r="901" s="13" customFormat="1">
      <c r="A901" s="13"/>
      <c r="B901" s="229"/>
      <c r="C901" s="230"/>
      <c r="D901" s="231" t="s">
        <v>150</v>
      </c>
      <c r="E901" s="232" t="s">
        <v>1</v>
      </c>
      <c r="F901" s="233" t="s">
        <v>202</v>
      </c>
      <c r="G901" s="230"/>
      <c r="H901" s="232" t="s">
        <v>1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9" t="s">
        <v>150</v>
      </c>
      <c r="AU901" s="239" t="s">
        <v>148</v>
      </c>
      <c r="AV901" s="13" t="s">
        <v>81</v>
      </c>
      <c r="AW901" s="13" t="s">
        <v>30</v>
      </c>
      <c r="AX901" s="13" t="s">
        <v>73</v>
      </c>
      <c r="AY901" s="239" t="s">
        <v>139</v>
      </c>
    </row>
    <row r="902" s="14" customFormat="1">
      <c r="A902" s="14"/>
      <c r="B902" s="240"/>
      <c r="C902" s="241"/>
      <c r="D902" s="231" t="s">
        <v>150</v>
      </c>
      <c r="E902" s="242" t="s">
        <v>1</v>
      </c>
      <c r="F902" s="243" t="s">
        <v>81</v>
      </c>
      <c r="G902" s="241"/>
      <c r="H902" s="244">
        <v>1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150</v>
      </c>
      <c r="AU902" s="250" t="s">
        <v>148</v>
      </c>
      <c r="AV902" s="14" t="s">
        <v>148</v>
      </c>
      <c r="AW902" s="14" t="s">
        <v>30</v>
      </c>
      <c r="AX902" s="14" t="s">
        <v>73</v>
      </c>
      <c r="AY902" s="250" t="s">
        <v>139</v>
      </c>
    </row>
    <row r="903" s="13" customFormat="1">
      <c r="A903" s="13"/>
      <c r="B903" s="229"/>
      <c r="C903" s="230"/>
      <c r="D903" s="231" t="s">
        <v>150</v>
      </c>
      <c r="E903" s="232" t="s">
        <v>1</v>
      </c>
      <c r="F903" s="233" t="s">
        <v>168</v>
      </c>
      <c r="G903" s="230"/>
      <c r="H903" s="232" t="s">
        <v>1</v>
      </c>
      <c r="I903" s="234"/>
      <c r="J903" s="230"/>
      <c r="K903" s="230"/>
      <c r="L903" s="235"/>
      <c r="M903" s="236"/>
      <c r="N903" s="237"/>
      <c r="O903" s="237"/>
      <c r="P903" s="237"/>
      <c r="Q903" s="237"/>
      <c r="R903" s="237"/>
      <c r="S903" s="237"/>
      <c r="T903" s="23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9" t="s">
        <v>150</v>
      </c>
      <c r="AU903" s="239" t="s">
        <v>148</v>
      </c>
      <c r="AV903" s="13" t="s">
        <v>81</v>
      </c>
      <c r="AW903" s="13" t="s">
        <v>30</v>
      </c>
      <c r="AX903" s="13" t="s">
        <v>73</v>
      </c>
      <c r="AY903" s="239" t="s">
        <v>139</v>
      </c>
    </row>
    <row r="904" s="14" customFormat="1">
      <c r="A904" s="14"/>
      <c r="B904" s="240"/>
      <c r="C904" s="241"/>
      <c r="D904" s="231" t="s">
        <v>150</v>
      </c>
      <c r="E904" s="242" t="s">
        <v>1</v>
      </c>
      <c r="F904" s="243" t="s">
        <v>81</v>
      </c>
      <c r="G904" s="241"/>
      <c r="H904" s="244">
        <v>1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0" t="s">
        <v>150</v>
      </c>
      <c r="AU904" s="250" t="s">
        <v>148</v>
      </c>
      <c r="AV904" s="14" t="s">
        <v>148</v>
      </c>
      <c r="AW904" s="14" t="s">
        <v>30</v>
      </c>
      <c r="AX904" s="14" t="s">
        <v>73</v>
      </c>
      <c r="AY904" s="250" t="s">
        <v>139</v>
      </c>
    </row>
    <row r="905" s="13" customFormat="1">
      <c r="A905" s="13"/>
      <c r="B905" s="229"/>
      <c r="C905" s="230"/>
      <c r="D905" s="231" t="s">
        <v>150</v>
      </c>
      <c r="E905" s="232" t="s">
        <v>1</v>
      </c>
      <c r="F905" s="233" t="s">
        <v>197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150</v>
      </c>
      <c r="AU905" s="239" t="s">
        <v>148</v>
      </c>
      <c r="AV905" s="13" t="s">
        <v>81</v>
      </c>
      <c r="AW905" s="13" t="s">
        <v>30</v>
      </c>
      <c r="AX905" s="13" t="s">
        <v>73</v>
      </c>
      <c r="AY905" s="239" t="s">
        <v>139</v>
      </c>
    </row>
    <row r="906" s="14" customFormat="1">
      <c r="A906" s="14"/>
      <c r="B906" s="240"/>
      <c r="C906" s="241"/>
      <c r="D906" s="231" t="s">
        <v>150</v>
      </c>
      <c r="E906" s="242" t="s">
        <v>1</v>
      </c>
      <c r="F906" s="243" t="s">
        <v>81</v>
      </c>
      <c r="G906" s="241"/>
      <c r="H906" s="244">
        <v>1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150</v>
      </c>
      <c r="AU906" s="250" t="s">
        <v>148</v>
      </c>
      <c r="AV906" s="14" t="s">
        <v>148</v>
      </c>
      <c r="AW906" s="14" t="s">
        <v>30</v>
      </c>
      <c r="AX906" s="14" t="s">
        <v>73</v>
      </c>
      <c r="AY906" s="250" t="s">
        <v>139</v>
      </c>
    </row>
    <row r="907" s="15" customFormat="1">
      <c r="A907" s="15"/>
      <c r="B907" s="251"/>
      <c r="C907" s="252"/>
      <c r="D907" s="231" t="s">
        <v>150</v>
      </c>
      <c r="E907" s="253" t="s">
        <v>1</v>
      </c>
      <c r="F907" s="254" t="s">
        <v>164</v>
      </c>
      <c r="G907" s="252"/>
      <c r="H907" s="255">
        <v>4</v>
      </c>
      <c r="I907" s="256"/>
      <c r="J907" s="252"/>
      <c r="K907" s="252"/>
      <c r="L907" s="257"/>
      <c r="M907" s="258"/>
      <c r="N907" s="259"/>
      <c r="O907" s="259"/>
      <c r="P907" s="259"/>
      <c r="Q907" s="259"/>
      <c r="R907" s="259"/>
      <c r="S907" s="259"/>
      <c r="T907" s="260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61" t="s">
        <v>150</v>
      </c>
      <c r="AU907" s="261" t="s">
        <v>148</v>
      </c>
      <c r="AV907" s="15" t="s">
        <v>147</v>
      </c>
      <c r="AW907" s="15" t="s">
        <v>30</v>
      </c>
      <c r="AX907" s="15" t="s">
        <v>81</v>
      </c>
      <c r="AY907" s="261" t="s">
        <v>139</v>
      </c>
    </row>
    <row r="908" s="2" customFormat="1" ht="16.5" customHeight="1">
      <c r="A908" s="38"/>
      <c r="B908" s="39"/>
      <c r="C908" s="215" t="s">
        <v>1116</v>
      </c>
      <c r="D908" s="215" t="s">
        <v>143</v>
      </c>
      <c r="E908" s="216" t="s">
        <v>1117</v>
      </c>
      <c r="F908" s="217" t="s">
        <v>1118</v>
      </c>
      <c r="G908" s="218" t="s">
        <v>160</v>
      </c>
      <c r="H908" s="219">
        <v>4.532</v>
      </c>
      <c r="I908" s="220"/>
      <c r="J908" s="221">
        <f>ROUND(I908*H908,2)</f>
        <v>0</v>
      </c>
      <c r="K908" s="222"/>
      <c r="L908" s="44"/>
      <c r="M908" s="223" t="s">
        <v>1</v>
      </c>
      <c r="N908" s="224" t="s">
        <v>39</v>
      </c>
      <c r="O908" s="91"/>
      <c r="P908" s="225">
        <f>O908*H908</f>
        <v>0</v>
      </c>
      <c r="Q908" s="225">
        <v>0</v>
      </c>
      <c r="R908" s="225">
        <f>Q908*H908</f>
        <v>0</v>
      </c>
      <c r="S908" s="225">
        <v>0</v>
      </c>
      <c r="T908" s="226">
        <f>S908*H908</f>
        <v>0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227" t="s">
        <v>278</v>
      </c>
      <c r="AT908" s="227" t="s">
        <v>143</v>
      </c>
      <c r="AU908" s="227" t="s">
        <v>148</v>
      </c>
      <c r="AY908" s="17" t="s">
        <v>139</v>
      </c>
      <c r="BE908" s="228">
        <f>IF(N908="základní",J908,0)</f>
        <v>0</v>
      </c>
      <c r="BF908" s="228">
        <f>IF(N908="snížená",J908,0)</f>
        <v>0</v>
      </c>
      <c r="BG908" s="228">
        <f>IF(N908="zákl. přenesená",J908,0)</f>
        <v>0</v>
      </c>
      <c r="BH908" s="228">
        <f>IF(N908="sníž. přenesená",J908,0)</f>
        <v>0</v>
      </c>
      <c r="BI908" s="228">
        <f>IF(N908="nulová",J908,0)</f>
        <v>0</v>
      </c>
      <c r="BJ908" s="17" t="s">
        <v>148</v>
      </c>
      <c r="BK908" s="228">
        <f>ROUND(I908*H908,2)</f>
        <v>0</v>
      </c>
      <c r="BL908" s="17" t="s">
        <v>278</v>
      </c>
      <c r="BM908" s="227" t="s">
        <v>1119</v>
      </c>
    </row>
    <row r="909" s="13" customFormat="1">
      <c r="A909" s="13"/>
      <c r="B909" s="229"/>
      <c r="C909" s="230"/>
      <c r="D909" s="231" t="s">
        <v>150</v>
      </c>
      <c r="E909" s="232" t="s">
        <v>1</v>
      </c>
      <c r="F909" s="233" t="s">
        <v>197</v>
      </c>
      <c r="G909" s="230"/>
      <c r="H909" s="232" t="s">
        <v>1</v>
      </c>
      <c r="I909" s="234"/>
      <c r="J909" s="230"/>
      <c r="K909" s="230"/>
      <c r="L909" s="235"/>
      <c r="M909" s="236"/>
      <c r="N909" s="237"/>
      <c r="O909" s="237"/>
      <c r="P909" s="237"/>
      <c r="Q909" s="237"/>
      <c r="R909" s="237"/>
      <c r="S909" s="237"/>
      <c r="T909" s="238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9" t="s">
        <v>150</v>
      </c>
      <c r="AU909" s="239" t="s">
        <v>148</v>
      </c>
      <c r="AV909" s="13" t="s">
        <v>81</v>
      </c>
      <c r="AW909" s="13" t="s">
        <v>30</v>
      </c>
      <c r="AX909" s="13" t="s">
        <v>73</v>
      </c>
      <c r="AY909" s="239" t="s">
        <v>139</v>
      </c>
    </row>
    <row r="910" s="14" customFormat="1">
      <c r="A910" s="14"/>
      <c r="B910" s="240"/>
      <c r="C910" s="241"/>
      <c r="D910" s="231" t="s">
        <v>150</v>
      </c>
      <c r="E910" s="242" t="s">
        <v>1</v>
      </c>
      <c r="F910" s="243" t="s">
        <v>1106</v>
      </c>
      <c r="G910" s="241"/>
      <c r="H910" s="244">
        <v>0.40000000000000002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0" t="s">
        <v>150</v>
      </c>
      <c r="AU910" s="250" t="s">
        <v>148</v>
      </c>
      <c r="AV910" s="14" t="s">
        <v>148</v>
      </c>
      <c r="AW910" s="14" t="s">
        <v>30</v>
      </c>
      <c r="AX910" s="14" t="s">
        <v>73</v>
      </c>
      <c r="AY910" s="250" t="s">
        <v>139</v>
      </c>
    </row>
    <row r="911" s="13" customFormat="1">
      <c r="A911" s="13"/>
      <c r="B911" s="229"/>
      <c r="C911" s="230"/>
      <c r="D911" s="231" t="s">
        <v>150</v>
      </c>
      <c r="E911" s="232" t="s">
        <v>1</v>
      </c>
      <c r="F911" s="233" t="s">
        <v>1107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150</v>
      </c>
      <c r="AU911" s="239" t="s">
        <v>148</v>
      </c>
      <c r="AV911" s="13" t="s">
        <v>81</v>
      </c>
      <c r="AW911" s="13" t="s">
        <v>30</v>
      </c>
      <c r="AX911" s="13" t="s">
        <v>73</v>
      </c>
      <c r="AY911" s="239" t="s">
        <v>139</v>
      </c>
    </row>
    <row r="912" s="14" customFormat="1">
      <c r="A912" s="14"/>
      <c r="B912" s="240"/>
      <c r="C912" s="241"/>
      <c r="D912" s="231" t="s">
        <v>150</v>
      </c>
      <c r="E912" s="242" t="s">
        <v>1</v>
      </c>
      <c r="F912" s="243" t="s">
        <v>1108</v>
      </c>
      <c r="G912" s="241"/>
      <c r="H912" s="244">
        <v>1.6000000000000001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150</v>
      </c>
      <c r="AU912" s="250" t="s">
        <v>148</v>
      </c>
      <c r="AV912" s="14" t="s">
        <v>148</v>
      </c>
      <c r="AW912" s="14" t="s">
        <v>30</v>
      </c>
      <c r="AX912" s="14" t="s">
        <v>73</v>
      </c>
      <c r="AY912" s="250" t="s">
        <v>139</v>
      </c>
    </row>
    <row r="913" s="13" customFormat="1">
      <c r="A913" s="13"/>
      <c r="B913" s="229"/>
      <c r="C913" s="230"/>
      <c r="D913" s="231" t="s">
        <v>150</v>
      </c>
      <c r="E913" s="232" t="s">
        <v>1</v>
      </c>
      <c r="F913" s="233" t="s">
        <v>240</v>
      </c>
      <c r="G913" s="230"/>
      <c r="H913" s="232" t="s">
        <v>1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9" t="s">
        <v>150</v>
      </c>
      <c r="AU913" s="239" t="s">
        <v>148</v>
      </c>
      <c r="AV913" s="13" t="s">
        <v>81</v>
      </c>
      <c r="AW913" s="13" t="s">
        <v>30</v>
      </c>
      <c r="AX913" s="13" t="s">
        <v>73</v>
      </c>
      <c r="AY913" s="239" t="s">
        <v>139</v>
      </c>
    </row>
    <row r="914" s="14" customFormat="1">
      <c r="A914" s="14"/>
      <c r="B914" s="240"/>
      <c r="C914" s="241"/>
      <c r="D914" s="231" t="s">
        <v>150</v>
      </c>
      <c r="E914" s="242" t="s">
        <v>1</v>
      </c>
      <c r="F914" s="243" t="s">
        <v>1109</v>
      </c>
      <c r="G914" s="241"/>
      <c r="H914" s="244">
        <v>1.8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0" t="s">
        <v>150</v>
      </c>
      <c r="AU914" s="250" t="s">
        <v>148</v>
      </c>
      <c r="AV914" s="14" t="s">
        <v>148</v>
      </c>
      <c r="AW914" s="14" t="s">
        <v>30</v>
      </c>
      <c r="AX914" s="14" t="s">
        <v>73</v>
      </c>
      <c r="AY914" s="250" t="s">
        <v>139</v>
      </c>
    </row>
    <row r="915" s="13" customFormat="1">
      <c r="A915" s="13"/>
      <c r="B915" s="229"/>
      <c r="C915" s="230"/>
      <c r="D915" s="231" t="s">
        <v>150</v>
      </c>
      <c r="E915" s="232" t="s">
        <v>1</v>
      </c>
      <c r="F915" s="233" t="s">
        <v>168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150</v>
      </c>
      <c r="AU915" s="239" t="s">
        <v>148</v>
      </c>
      <c r="AV915" s="13" t="s">
        <v>81</v>
      </c>
      <c r="AW915" s="13" t="s">
        <v>30</v>
      </c>
      <c r="AX915" s="13" t="s">
        <v>73</v>
      </c>
      <c r="AY915" s="239" t="s">
        <v>139</v>
      </c>
    </row>
    <row r="916" s="14" customFormat="1">
      <c r="A916" s="14"/>
      <c r="B916" s="240"/>
      <c r="C916" s="241"/>
      <c r="D916" s="231" t="s">
        <v>150</v>
      </c>
      <c r="E916" s="242" t="s">
        <v>1</v>
      </c>
      <c r="F916" s="243" t="s">
        <v>1110</v>
      </c>
      <c r="G916" s="241"/>
      <c r="H916" s="244">
        <v>0.73199999999999998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150</v>
      </c>
      <c r="AU916" s="250" t="s">
        <v>148</v>
      </c>
      <c r="AV916" s="14" t="s">
        <v>148</v>
      </c>
      <c r="AW916" s="14" t="s">
        <v>30</v>
      </c>
      <c r="AX916" s="14" t="s">
        <v>73</v>
      </c>
      <c r="AY916" s="250" t="s">
        <v>139</v>
      </c>
    </row>
    <row r="917" s="15" customFormat="1">
      <c r="A917" s="15"/>
      <c r="B917" s="251"/>
      <c r="C917" s="252"/>
      <c r="D917" s="231" t="s">
        <v>150</v>
      </c>
      <c r="E917" s="253" t="s">
        <v>1</v>
      </c>
      <c r="F917" s="254" t="s">
        <v>164</v>
      </c>
      <c r="G917" s="252"/>
      <c r="H917" s="255">
        <v>4.532</v>
      </c>
      <c r="I917" s="256"/>
      <c r="J917" s="252"/>
      <c r="K917" s="252"/>
      <c r="L917" s="257"/>
      <c r="M917" s="258"/>
      <c r="N917" s="259"/>
      <c r="O917" s="259"/>
      <c r="P917" s="259"/>
      <c r="Q917" s="259"/>
      <c r="R917" s="259"/>
      <c r="S917" s="259"/>
      <c r="T917" s="260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61" t="s">
        <v>150</v>
      </c>
      <c r="AU917" s="261" t="s">
        <v>148</v>
      </c>
      <c r="AV917" s="15" t="s">
        <v>147</v>
      </c>
      <c r="AW917" s="15" t="s">
        <v>30</v>
      </c>
      <c r="AX917" s="15" t="s">
        <v>81</v>
      </c>
      <c r="AY917" s="261" t="s">
        <v>139</v>
      </c>
    </row>
    <row r="918" s="2" customFormat="1" ht="16.5" customHeight="1">
      <c r="A918" s="38"/>
      <c r="B918" s="39"/>
      <c r="C918" s="215" t="s">
        <v>1120</v>
      </c>
      <c r="D918" s="215" t="s">
        <v>143</v>
      </c>
      <c r="E918" s="216" t="s">
        <v>1121</v>
      </c>
      <c r="F918" s="217" t="s">
        <v>1122</v>
      </c>
      <c r="G918" s="218" t="s">
        <v>160</v>
      </c>
      <c r="H918" s="219">
        <v>4.5</v>
      </c>
      <c r="I918" s="220"/>
      <c r="J918" s="221">
        <f>ROUND(I918*H918,2)</f>
        <v>0</v>
      </c>
      <c r="K918" s="222"/>
      <c r="L918" s="44"/>
      <c r="M918" s="223" t="s">
        <v>1</v>
      </c>
      <c r="N918" s="224" t="s">
        <v>39</v>
      </c>
      <c r="O918" s="91"/>
      <c r="P918" s="225">
        <f>O918*H918</f>
        <v>0</v>
      </c>
      <c r="Q918" s="225">
        <v>0</v>
      </c>
      <c r="R918" s="225">
        <f>Q918*H918</f>
        <v>0</v>
      </c>
      <c r="S918" s="225">
        <v>0</v>
      </c>
      <c r="T918" s="226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227" t="s">
        <v>278</v>
      </c>
      <c r="AT918" s="227" t="s">
        <v>143</v>
      </c>
      <c r="AU918" s="227" t="s">
        <v>148</v>
      </c>
      <c r="AY918" s="17" t="s">
        <v>139</v>
      </c>
      <c r="BE918" s="228">
        <f>IF(N918="základní",J918,0)</f>
        <v>0</v>
      </c>
      <c r="BF918" s="228">
        <f>IF(N918="snížená",J918,0)</f>
        <v>0</v>
      </c>
      <c r="BG918" s="228">
        <f>IF(N918="zákl. přenesená",J918,0)</f>
        <v>0</v>
      </c>
      <c r="BH918" s="228">
        <f>IF(N918="sníž. přenesená",J918,0)</f>
        <v>0</v>
      </c>
      <c r="BI918" s="228">
        <f>IF(N918="nulová",J918,0)</f>
        <v>0</v>
      </c>
      <c r="BJ918" s="17" t="s">
        <v>148</v>
      </c>
      <c r="BK918" s="228">
        <f>ROUND(I918*H918,2)</f>
        <v>0</v>
      </c>
      <c r="BL918" s="17" t="s">
        <v>278</v>
      </c>
      <c r="BM918" s="227" t="s">
        <v>1123</v>
      </c>
    </row>
    <row r="919" s="13" customFormat="1">
      <c r="A919" s="13"/>
      <c r="B919" s="229"/>
      <c r="C919" s="230"/>
      <c r="D919" s="231" t="s">
        <v>150</v>
      </c>
      <c r="E919" s="232" t="s">
        <v>1</v>
      </c>
      <c r="F919" s="233" t="s">
        <v>197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150</v>
      </c>
      <c r="AU919" s="239" t="s">
        <v>148</v>
      </c>
      <c r="AV919" s="13" t="s">
        <v>81</v>
      </c>
      <c r="AW919" s="13" t="s">
        <v>30</v>
      </c>
      <c r="AX919" s="13" t="s">
        <v>73</v>
      </c>
      <c r="AY919" s="239" t="s">
        <v>139</v>
      </c>
    </row>
    <row r="920" s="14" customFormat="1">
      <c r="A920" s="14"/>
      <c r="B920" s="240"/>
      <c r="C920" s="241"/>
      <c r="D920" s="231" t="s">
        <v>150</v>
      </c>
      <c r="E920" s="242" t="s">
        <v>1</v>
      </c>
      <c r="F920" s="243" t="s">
        <v>1106</v>
      </c>
      <c r="G920" s="241"/>
      <c r="H920" s="244">
        <v>0.40000000000000002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150</v>
      </c>
      <c r="AU920" s="250" t="s">
        <v>148</v>
      </c>
      <c r="AV920" s="14" t="s">
        <v>148</v>
      </c>
      <c r="AW920" s="14" t="s">
        <v>30</v>
      </c>
      <c r="AX920" s="14" t="s">
        <v>73</v>
      </c>
      <c r="AY920" s="250" t="s">
        <v>139</v>
      </c>
    </row>
    <row r="921" s="13" customFormat="1">
      <c r="A921" s="13"/>
      <c r="B921" s="229"/>
      <c r="C921" s="230"/>
      <c r="D921" s="231" t="s">
        <v>150</v>
      </c>
      <c r="E921" s="232" t="s">
        <v>1</v>
      </c>
      <c r="F921" s="233" t="s">
        <v>1107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150</v>
      </c>
      <c r="AU921" s="239" t="s">
        <v>148</v>
      </c>
      <c r="AV921" s="13" t="s">
        <v>81</v>
      </c>
      <c r="AW921" s="13" t="s">
        <v>30</v>
      </c>
      <c r="AX921" s="13" t="s">
        <v>73</v>
      </c>
      <c r="AY921" s="239" t="s">
        <v>139</v>
      </c>
    </row>
    <row r="922" s="14" customFormat="1">
      <c r="A922" s="14"/>
      <c r="B922" s="240"/>
      <c r="C922" s="241"/>
      <c r="D922" s="231" t="s">
        <v>150</v>
      </c>
      <c r="E922" s="242" t="s">
        <v>1</v>
      </c>
      <c r="F922" s="243" t="s">
        <v>1108</v>
      </c>
      <c r="G922" s="241"/>
      <c r="H922" s="244">
        <v>1.6000000000000001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150</v>
      </c>
      <c r="AU922" s="250" t="s">
        <v>148</v>
      </c>
      <c r="AV922" s="14" t="s">
        <v>148</v>
      </c>
      <c r="AW922" s="14" t="s">
        <v>30</v>
      </c>
      <c r="AX922" s="14" t="s">
        <v>73</v>
      </c>
      <c r="AY922" s="250" t="s">
        <v>139</v>
      </c>
    </row>
    <row r="923" s="13" customFormat="1">
      <c r="A923" s="13"/>
      <c r="B923" s="229"/>
      <c r="C923" s="230"/>
      <c r="D923" s="231" t="s">
        <v>150</v>
      </c>
      <c r="E923" s="232" t="s">
        <v>1</v>
      </c>
      <c r="F923" s="233" t="s">
        <v>240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150</v>
      </c>
      <c r="AU923" s="239" t="s">
        <v>148</v>
      </c>
      <c r="AV923" s="13" t="s">
        <v>81</v>
      </c>
      <c r="AW923" s="13" t="s">
        <v>30</v>
      </c>
      <c r="AX923" s="13" t="s">
        <v>73</v>
      </c>
      <c r="AY923" s="239" t="s">
        <v>139</v>
      </c>
    </row>
    <row r="924" s="14" customFormat="1">
      <c r="A924" s="14"/>
      <c r="B924" s="240"/>
      <c r="C924" s="241"/>
      <c r="D924" s="231" t="s">
        <v>150</v>
      </c>
      <c r="E924" s="242" t="s">
        <v>1</v>
      </c>
      <c r="F924" s="243" t="s">
        <v>1108</v>
      </c>
      <c r="G924" s="241"/>
      <c r="H924" s="244">
        <v>1.6000000000000001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150</v>
      </c>
      <c r="AU924" s="250" t="s">
        <v>148</v>
      </c>
      <c r="AV924" s="14" t="s">
        <v>148</v>
      </c>
      <c r="AW924" s="14" t="s">
        <v>30</v>
      </c>
      <c r="AX924" s="14" t="s">
        <v>73</v>
      </c>
      <c r="AY924" s="250" t="s">
        <v>139</v>
      </c>
    </row>
    <row r="925" s="13" customFormat="1">
      <c r="A925" s="13"/>
      <c r="B925" s="229"/>
      <c r="C925" s="230"/>
      <c r="D925" s="231" t="s">
        <v>150</v>
      </c>
      <c r="E925" s="232" t="s">
        <v>1</v>
      </c>
      <c r="F925" s="233" t="s">
        <v>168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150</v>
      </c>
      <c r="AU925" s="239" t="s">
        <v>148</v>
      </c>
      <c r="AV925" s="13" t="s">
        <v>81</v>
      </c>
      <c r="AW925" s="13" t="s">
        <v>30</v>
      </c>
      <c r="AX925" s="13" t="s">
        <v>73</v>
      </c>
      <c r="AY925" s="239" t="s">
        <v>139</v>
      </c>
    </row>
    <row r="926" s="14" customFormat="1">
      <c r="A926" s="14"/>
      <c r="B926" s="240"/>
      <c r="C926" s="241"/>
      <c r="D926" s="231" t="s">
        <v>150</v>
      </c>
      <c r="E926" s="242" t="s">
        <v>1</v>
      </c>
      <c r="F926" s="243" t="s">
        <v>1124</v>
      </c>
      <c r="G926" s="241"/>
      <c r="H926" s="244">
        <v>0.90000000000000002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150</v>
      </c>
      <c r="AU926" s="250" t="s">
        <v>148</v>
      </c>
      <c r="AV926" s="14" t="s">
        <v>148</v>
      </c>
      <c r="AW926" s="14" t="s">
        <v>30</v>
      </c>
      <c r="AX926" s="14" t="s">
        <v>73</v>
      </c>
      <c r="AY926" s="250" t="s">
        <v>139</v>
      </c>
    </row>
    <row r="927" s="15" customFormat="1">
      <c r="A927" s="15"/>
      <c r="B927" s="251"/>
      <c r="C927" s="252"/>
      <c r="D927" s="231" t="s">
        <v>150</v>
      </c>
      <c r="E927" s="253" t="s">
        <v>1</v>
      </c>
      <c r="F927" s="254" t="s">
        <v>164</v>
      </c>
      <c r="G927" s="252"/>
      <c r="H927" s="255">
        <v>4.5</v>
      </c>
      <c r="I927" s="256"/>
      <c r="J927" s="252"/>
      <c r="K927" s="252"/>
      <c r="L927" s="257"/>
      <c r="M927" s="258"/>
      <c r="N927" s="259"/>
      <c r="O927" s="259"/>
      <c r="P927" s="259"/>
      <c r="Q927" s="259"/>
      <c r="R927" s="259"/>
      <c r="S927" s="259"/>
      <c r="T927" s="260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61" t="s">
        <v>150</v>
      </c>
      <c r="AU927" s="261" t="s">
        <v>148</v>
      </c>
      <c r="AV927" s="15" t="s">
        <v>147</v>
      </c>
      <c r="AW927" s="15" t="s">
        <v>30</v>
      </c>
      <c r="AX927" s="15" t="s">
        <v>81</v>
      </c>
      <c r="AY927" s="261" t="s">
        <v>139</v>
      </c>
    </row>
    <row r="928" s="2" customFormat="1" ht="16.5" customHeight="1">
      <c r="A928" s="38"/>
      <c r="B928" s="39"/>
      <c r="C928" s="215" t="s">
        <v>1125</v>
      </c>
      <c r="D928" s="215" t="s">
        <v>143</v>
      </c>
      <c r="E928" s="216" t="s">
        <v>1126</v>
      </c>
      <c r="F928" s="217" t="s">
        <v>1127</v>
      </c>
      <c r="G928" s="218" t="s">
        <v>146</v>
      </c>
      <c r="H928" s="219">
        <v>1</v>
      </c>
      <c r="I928" s="220"/>
      <c r="J928" s="221">
        <f>ROUND(I928*H928,2)</f>
        <v>0</v>
      </c>
      <c r="K928" s="222"/>
      <c r="L928" s="44"/>
      <c r="M928" s="223" t="s">
        <v>1</v>
      </c>
      <c r="N928" s="224" t="s">
        <v>39</v>
      </c>
      <c r="O928" s="91"/>
      <c r="P928" s="225">
        <f>O928*H928</f>
        <v>0</v>
      </c>
      <c r="Q928" s="225">
        <v>0</v>
      </c>
      <c r="R928" s="225">
        <f>Q928*H928</f>
        <v>0</v>
      </c>
      <c r="S928" s="225">
        <v>0</v>
      </c>
      <c r="T928" s="226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7" t="s">
        <v>278</v>
      </c>
      <c r="AT928" s="227" t="s">
        <v>143</v>
      </c>
      <c r="AU928" s="227" t="s">
        <v>148</v>
      </c>
      <c r="AY928" s="17" t="s">
        <v>139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17" t="s">
        <v>148</v>
      </c>
      <c r="BK928" s="228">
        <f>ROUND(I928*H928,2)</f>
        <v>0</v>
      </c>
      <c r="BL928" s="17" t="s">
        <v>278</v>
      </c>
      <c r="BM928" s="227" t="s">
        <v>1128</v>
      </c>
    </row>
    <row r="929" s="14" customFormat="1">
      <c r="A929" s="14"/>
      <c r="B929" s="240"/>
      <c r="C929" s="241"/>
      <c r="D929" s="231" t="s">
        <v>150</v>
      </c>
      <c r="E929" s="242" t="s">
        <v>1</v>
      </c>
      <c r="F929" s="243" t="s">
        <v>81</v>
      </c>
      <c r="G929" s="241"/>
      <c r="H929" s="244">
        <v>1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0" t="s">
        <v>150</v>
      </c>
      <c r="AU929" s="250" t="s">
        <v>148</v>
      </c>
      <c r="AV929" s="14" t="s">
        <v>148</v>
      </c>
      <c r="AW929" s="14" t="s">
        <v>30</v>
      </c>
      <c r="AX929" s="14" t="s">
        <v>81</v>
      </c>
      <c r="AY929" s="250" t="s">
        <v>139</v>
      </c>
    </row>
    <row r="930" s="2" customFormat="1" ht="16.5" customHeight="1">
      <c r="A930" s="38"/>
      <c r="B930" s="39"/>
      <c r="C930" s="262" t="s">
        <v>1129</v>
      </c>
      <c r="D930" s="262" t="s">
        <v>479</v>
      </c>
      <c r="E930" s="263" t="s">
        <v>1130</v>
      </c>
      <c r="F930" s="264" t="s">
        <v>1131</v>
      </c>
      <c r="G930" s="265" t="s">
        <v>146</v>
      </c>
      <c r="H930" s="266">
        <v>1</v>
      </c>
      <c r="I930" s="267"/>
      <c r="J930" s="268">
        <f>ROUND(I930*H930,2)</f>
        <v>0</v>
      </c>
      <c r="K930" s="269"/>
      <c r="L930" s="270"/>
      <c r="M930" s="271" t="s">
        <v>1</v>
      </c>
      <c r="N930" s="272" t="s">
        <v>39</v>
      </c>
      <c r="O930" s="91"/>
      <c r="P930" s="225">
        <f>O930*H930</f>
        <v>0</v>
      </c>
      <c r="Q930" s="225">
        <v>0.00040000000000000002</v>
      </c>
      <c r="R930" s="225">
        <f>Q930*H930</f>
        <v>0.00040000000000000002</v>
      </c>
      <c r="S930" s="225">
        <v>0</v>
      </c>
      <c r="T930" s="226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27" t="s">
        <v>373</v>
      </c>
      <c r="AT930" s="227" t="s">
        <v>479</v>
      </c>
      <c r="AU930" s="227" t="s">
        <v>148</v>
      </c>
      <c r="AY930" s="17" t="s">
        <v>139</v>
      </c>
      <c r="BE930" s="228">
        <f>IF(N930="základní",J930,0)</f>
        <v>0</v>
      </c>
      <c r="BF930" s="228">
        <f>IF(N930="snížená",J930,0)</f>
        <v>0</v>
      </c>
      <c r="BG930" s="228">
        <f>IF(N930="zákl. přenesená",J930,0)</f>
        <v>0</v>
      </c>
      <c r="BH930" s="228">
        <f>IF(N930="sníž. přenesená",J930,0)</f>
        <v>0</v>
      </c>
      <c r="BI930" s="228">
        <f>IF(N930="nulová",J930,0)</f>
        <v>0</v>
      </c>
      <c r="BJ930" s="17" t="s">
        <v>148</v>
      </c>
      <c r="BK930" s="228">
        <f>ROUND(I930*H930,2)</f>
        <v>0</v>
      </c>
      <c r="BL930" s="17" t="s">
        <v>278</v>
      </c>
      <c r="BM930" s="227" t="s">
        <v>1132</v>
      </c>
    </row>
    <row r="931" s="14" customFormat="1">
      <c r="A931" s="14"/>
      <c r="B931" s="240"/>
      <c r="C931" s="241"/>
      <c r="D931" s="231" t="s">
        <v>150</v>
      </c>
      <c r="E931" s="242" t="s">
        <v>1</v>
      </c>
      <c r="F931" s="243" t="s">
        <v>81</v>
      </c>
      <c r="G931" s="241"/>
      <c r="H931" s="244">
        <v>1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0" t="s">
        <v>150</v>
      </c>
      <c r="AU931" s="250" t="s">
        <v>148</v>
      </c>
      <c r="AV931" s="14" t="s">
        <v>148</v>
      </c>
      <c r="AW931" s="14" t="s">
        <v>30</v>
      </c>
      <c r="AX931" s="14" t="s">
        <v>81</v>
      </c>
      <c r="AY931" s="250" t="s">
        <v>139</v>
      </c>
    </row>
    <row r="932" s="2" customFormat="1" ht="24.15" customHeight="1">
      <c r="A932" s="38"/>
      <c r="B932" s="39"/>
      <c r="C932" s="215" t="s">
        <v>1133</v>
      </c>
      <c r="D932" s="215" t="s">
        <v>143</v>
      </c>
      <c r="E932" s="216" t="s">
        <v>1134</v>
      </c>
      <c r="F932" s="217" t="s">
        <v>1135</v>
      </c>
      <c r="G932" s="218" t="s">
        <v>436</v>
      </c>
      <c r="H932" s="219">
        <v>0.11500000000000001</v>
      </c>
      <c r="I932" s="220"/>
      <c r="J932" s="221">
        <f>ROUND(I932*H932,2)</f>
        <v>0</v>
      </c>
      <c r="K932" s="222"/>
      <c r="L932" s="44"/>
      <c r="M932" s="223" t="s">
        <v>1</v>
      </c>
      <c r="N932" s="224" t="s">
        <v>39</v>
      </c>
      <c r="O932" s="91"/>
      <c r="P932" s="225">
        <f>O932*H932</f>
        <v>0</v>
      </c>
      <c r="Q932" s="225">
        <v>0</v>
      </c>
      <c r="R932" s="225">
        <f>Q932*H932</f>
        <v>0</v>
      </c>
      <c r="S932" s="225">
        <v>0</v>
      </c>
      <c r="T932" s="226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7" t="s">
        <v>278</v>
      </c>
      <c r="AT932" s="227" t="s">
        <v>143</v>
      </c>
      <c r="AU932" s="227" t="s">
        <v>148</v>
      </c>
      <c r="AY932" s="17" t="s">
        <v>139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17" t="s">
        <v>148</v>
      </c>
      <c r="BK932" s="228">
        <f>ROUND(I932*H932,2)</f>
        <v>0</v>
      </c>
      <c r="BL932" s="17" t="s">
        <v>278</v>
      </c>
      <c r="BM932" s="227" t="s">
        <v>1136</v>
      </c>
    </row>
    <row r="933" s="2" customFormat="1" ht="33" customHeight="1">
      <c r="A933" s="38"/>
      <c r="B933" s="39"/>
      <c r="C933" s="215" t="s">
        <v>1137</v>
      </c>
      <c r="D933" s="215" t="s">
        <v>143</v>
      </c>
      <c r="E933" s="216" t="s">
        <v>1138</v>
      </c>
      <c r="F933" s="217" t="s">
        <v>1139</v>
      </c>
      <c r="G933" s="218" t="s">
        <v>436</v>
      </c>
      <c r="H933" s="219">
        <v>0.34499999999999997</v>
      </c>
      <c r="I933" s="220"/>
      <c r="J933" s="221">
        <f>ROUND(I933*H933,2)</f>
        <v>0</v>
      </c>
      <c r="K933" s="222"/>
      <c r="L933" s="44"/>
      <c r="M933" s="223" t="s">
        <v>1</v>
      </c>
      <c r="N933" s="224" t="s">
        <v>39</v>
      </c>
      <c r="O933" s="91"/>
      <c r="P933" s="225">
        <f>O933*H933</f>
        <v>0</v>
      </c>
      <c r="Q933" s="225">
        <v>0</v>
      </c>
      <c r="R933" s="225">
        <f>Q933*H933</f>
        <v>0</v>
      </c>
      <c r="S933" s="225">
        <v>0</v>
      </c>
      <c r="T933" s="226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227" t="s">
        <v>278</v>
      </c>
      <c r="AT933" s="227" t="s">
        <v>143</v>
      </c>
      <c r="AU933" s="227" t="s">
        <v>148</v>
      </c>
      <c r="AY933" s="17" t="s">
        <v>139</v>
      </c>
      <c r="BE933" s="228">
        <f>IF(N933="základní",J933,0)</f>
        <v>0</v>
      </c>
      <c r="BF933" s="228">
        <f>IF(N933="snížená",J933,0)</f>
        <v>0</v>
      </c>
      <c r="BG933" s="228">
        <f>IF(N933="zákl. přenesená",J933,0)</f>
        <v>0</v>
      </c>
      <c r="BH933" s="228">
        <f>IF(N933="sníž. přenesená",J933,0)</f>
        <v>0</v>
      </c>
      <c r="BI933" s="228">
        <f>IF(N933="nulová",J933,0)</f>
        <v>0</v>
      </c>
      <c r="BJ933" s="17" t="s">
        <v>148</v>
      </c>
      <c r="BK933" s="228">
        <f>ROUND(I933*H933,2)</f>
        <v>0</v>
      </c>
      <c r="BL933" s="17" t="s">
        <v>278</v>
      </c>
      <c r="BM933" s="227" t="s">
        <v>1140</v>
      </c>
    </row>
    <row r="934" s="14" customFormat="1">
      <c r="A934" s="14"/>
      <c r="B934" s="240"/>
      <c r="C934" s="241"/>
      <c r="D934" s="231" t="s">
        <v>150</v>
      </c>
      <c r="E934" s="241"/>
      <c r="F934" s="243" t="s">
        <v>1141</v>
      </c>
      <c r="G934" s="241"/>
      <c r="H934" s="244">
        <v>0.34499999999999997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0" t="s">
        <v>150</v>
      </c>
      <c r="AU934" s="250" t="s">
        <v>148</v>
      </c>
      <c r="AV934" s="14" t="s">
        <v>148</v>
      </c>
      <c r="AW934" s="14" t="s">
        <v>4</v>
      </c>
      <c r="AX934" s="14" t="s">
        <v>81</v>
      </c>
      <c r="AY934" s="250" t="s">
        <v>139</v>
      </c>
    </row>
    <row r="935" s="12" customFormat="1" ht="22.8" customHeight="1">
      <c r="A935" s="12"/>
      <c r="B935" s="199"/>
      <c r="C935" s="200"/>
      <c r="D935" s="201" t="s">
        <v>72</v>
      </c>
      <c r="E935" s="213" t="s">
        <v>1142</v>
      </c>
      <c r="F935" s="213" t="s">
        <v>1143</v>
      </c>
      <c r="G935" s="200"/>
      <c r="H935" s="200"/>
      <c r="I935" s="203"/>
      <c r="J935" s="214">
        <f>BK935</f>
        <v>0</v>
      </c>
      <c r="K935" s="200"/>
      <c r="L935" s="205"/>
      <c r="M935" s="206"/>
      <c r="N935" s="207"/>
      <c r="O935" s="207"/>
      <c r="P935" s="208">
        <f>SUM(P936:P1229)</f>
        <v>0</v>
      </c>
      <c r="Q935" s="207"/>
      <c r="R935" s="208">
        <f>SUM(R936:R1229)</f>
        <v>0.026936000000000005</v>
      </c>
      <c r="S935" s="207"/>
      <c r="T935" s="209">
        <f>SUM(T936:T1229)</f>
        <v>0.032930000000000001</v>
      </c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R935" s="210" t="s">
        <v>148</v>
      </c>
      <c r="AT935" s="211" t="s">
        <v>72</v>
      </c>
      <c r="AU935" s="211" t="s">
        <v>81</v>
      </c>
      <c r="AY935" s="210" t="s">
        <v>139</v>
      </c>
      <c r="BK935" s="212">
        <f>SUM(BK936:BK1229)</f>
        <v>0</v>
      </c>
    </row>
    <row r="936" s="2" customFormat="1" ht="16.5" customHeight="1">
      <c r="A936" s="38"/>
      <c r="B936" s="39"/>
      <c r="C936" s="215" t="s">
        <v>1144</v>
      </c>
      <c r="D936" s="215" t="s">
        <v>143</v>
      </c>
      <c r="E936" s="216" t="s">
        <v>1145</v>
      </c>
      <c r="F936" s="217" t="s">
        <v>1146</v>
      </c>
      <c r="G936" s="218" t="s">
        <v>1147</v>
      </c>
      <c r="H936" s="219">
        <v>1</v>
      </c>
      <c r="I936" s="220"/>
      <c r="J936" s="221">
        <f>ROUND(I936*H936,2)</f>
        <v>0</v>
      </c>
      <c r="K936" s="222"/>
      <c r="L936" s="44"/>
      <c r="M936" s="223" t="s">
        <v>1</v>
      </c>
      <c r="N936" s="224" t="s">
        <v>39</v>
      </c>
      <c r="O936" s="91"/>
      <c r="P936" s="225">
        <f>O936*H936</f>
        <v>0</v>
      </c>
      <c r="Q936" s="225">
        <v>0</v>
      </c>
      <c r="R936" s="225">
        <f>Q936*H936</f>
        <v>0</v>
      </c>
      <c r="S936" s="225">
        <v>0</v>
      </c>
      <c r="T936" s="226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27" t="s">
        <v>278</v>
      </c>
      <c r="AT936" s="227" t="s">
        <v>143</v>
      </c>
      <c r="AU936" s="227" t="s">
        <v>148</v>
      </c>
      <c r="AY936" s="17" t="s">
        <v>139</v>
      </c>
      <c r="BE936" s="228">
        <f>IF(N936="základní",J936,0)</f>
        <v>0</v>
      </c>
      <c r="BF936" s="228">
        <f>IF(N936="snížená",J936,0)</f>
        <v>0</v>
      </c>
      <c r="BG936" s="228">
        <f>IF(N936="zákl. přenesená",J936,0)</f>
        <v>0</v>
      </c>
      <c r="BH936" s="228">
        <f>IF(N936="sníž. přenesená",J936,0)</f>
        <v>0</v>
      </c>
      <c r="BI936" s="228">
        <f>IF(N936="nulová",J936,0)</f>
        <v>0</v>
      </c>
      <c r="BJ936" s="17" t="s">
        <v>148</v>
      </c>
      <c r="BK936" s="228">
        <f>ROUND(I936*H936,2)</f>
        <v>0</v>
      </c>
      <c r="BL936" s="17" t="s">
        <v>278</v>
      </c>
      <c r="BM936" s="227" t="s">
        <v>1148</v>
      </c>
    </row>
    <row r="937" s="14" customFormat="1">
      <c r="A937" s="14"/>
      <c r="B937" s="240"/>
      <c r="C937" s="241"/>
      <c r="D937" s="231" t="s">
        <v>150</v>
      </c>
      <c r="E937" s="242" t="s">
        <v>1</v>
      </c>
      <c r="F937" s="243" t="s">
        <v>81</v>
      </c>
      <c r="G937" s="241"/>
      <c r="H937" s="244">
        <v>1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0" t="s">
        <v>150</v>
      </c>
      <c r="AU937" s="250" t="s">
        <v>148</v>
      </c>
      <c r="AV937" s="14" t="s">
        <v>148</v>
      </c>
      <c r="AW937" s="14" t="s">
        <v>30</v>
      </c>
      <c r="AX937" s="14" t="s">
        <v>81</v>
      </c>
      <c r="AY937" s="250" t="s">
        <v>139</v>
      </c>
    </row>
    <row r="938" s="2" customFormat="1" ht="16.5" customHeight="1">
      <c r="A938" s="38"/>
      <c r="B938" s="39"/>
      <c r="C938" s="215" t="s">
        <v>1149</v>
      </c>
      <c r="D938" s="215" t="s">
        <v>143</v>
      </c>
      <c r="E938" s="216" t="s">
        <v>1150</v>
      </c>
      <c r="F938" s="217" t="s">
        <v>1151</v>
      </c>
      <c r="G938" s="218" t="s">
        <v>1147</v>
      </c>
      <c r="H938" s="219">
        <v>1</v>
      </c>
      <c r="I938" s="220"/>
      <c r="J938" s="221">
        <f>ROUND(I938*H938,2)</f>
        <v>0</v>
      </c>
      <c r="K938" s="222"/>
      <c r="L938" s="44"/>
      <c r="M938" s="223" t="s">
        <v>1</v>
      </c>
      <c r="N938" s="224" t="s">
        <v>39</v>
      </c>
      <c r="O938" s="91"/>
      <c r="P938" s="225">
        <f>O938*H938</f>
        <v>0</v>
      </c>
      <c r="Q938" s="225">
        <v>0</v>
      </c>
      <c r="R938" s="225">
        <f>Q938*H938</f>
        <v>0</v>
      </c>
      <c r="S938" s="225">
        <v>0</v>
      </c>
      <c r="T938" s="226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27" t="s">
        <v>278</v>
      </c>
      <c r="AT938" s="227" t="s">
        <v>143</v>
      </c>
      <c r="AU938" s="227" t="s">
        <v>148</v>
      </c>
      <c r="AY938" s="17" t="s">
        <v>139</v>
      </c>
      <c r="BE938" s="228">
        <f>IF(N938="základní",J938,0)</f>
        <v>0</v>
      </c>
      <c r="BF938" s="228">
        <f>IF(N938="snížená",J938,0)</f>
        <v>0</v>
      </c>
      <c r="BG938" s="228">
        <f>IF(N938="zákl. přenesená",J938,0)</f>
        <v>0</v>
      </c>
      <c r="BH938" s="228">
        <f>IF(N938="sníž. přenesená",J938,0)</f>
        <v>0</v>
      </c>
      <c r="BI938" s="228">
        <f>IF(N938="nulová",J938,0)</f>
        <v>0</v>
      </c>
      <c r="BJ938" s="17" t="s">
        <v>148</v>
      </c>
      <c r="BK938" s="228">
        <f>ROUND(I938*H938,2)</f>
        <v>0</v>
      </c>
      <c r="BL938" s="17" t="s">
        <v>278</v>
      </c>
      <c r="BM938" s="227" t="s">
        <v>1152</v>
      </c>
    </row>
    <row r="939" s="14" customFormat="1">
      <c r="A939" s="14"/>
      <c r="B939" s="240"/>
      <c r="C939" s="241"/>
      <c r="D939" s="231" t="s">
        <v>150</v>
      </c>
      <c r="E939" s="242" t="s">
        <v>1</v>
      </c>
      <c r="F939" s="243" t="s">
        <v>81</v>
      </c>
      <c r="G939" s="241"/>
      <c r="H939" s="244">
        <v>1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0" t="s">
        <v>150</v>
      </c>
      <c r="AU939" s="250" t="s">
        <v>148</v>
      </c>
      <c r="AV939" s="14" t="s">
        <v>148</v>
      </c>
      <c r="AW939" s="14" t="s">
        <v>30</v>
      </c>
      <c r="AX939" s="14" t="s">
        <v>81</v>
      </c>
      <c r="AY939" s="250" t="s">
        <v>139</v>
      </c>
    </row>
    <row r="940" s="2" customFormat="1" ht="16.5" customHeight="1">
      <c r="A940" s="38"/>
      <c r="B940" s="39"/>
      <c r="C940" s="215" t="s">
        <v>1153</v>
      </c>
      <c r="D940" s="215" t="s">
        <v>143</v>
      </c>
      <c r="E940" s="216" t="s">
        <v>1154</v>
      </c>
      <c r="F940" s="217" t="s">
        <v>1155</v>
      </c>
      <c r="G940" s="218" t="s">
        <v>146</v>
      </c>
      <c r="H940" s="219">
        <v>22</v>
      </c>
      <c r="I940" s="220"/>
      <c r="J940" s="221">
        <f>ROUND(I940*H940,2)</f>
        <v>0</v>
      </c>
      <c r="K940" s="222"/>
      <c r="L940" s="44"/>
      <c r="M940" s="223" t="s">
        <v>1</v>
      </c>
      <c r="N940" s="224" t="s">
        <v>39</v>
      </c>
      <c r="O940" s="91"/>
      <c r="P940" s="225">
        <f>O940*H940</f>
        <v>0</v>
      </c>
      <c r="Q940" s="225">
        <v>0</v>
      </c>
      <c r="R940" s="225">
        <f>Q940*H940</f>
        <v>0</v>
      </c>
      <c r="S940" s="225">
        <v>0</v>
      </c>
      <c r="T940" s="226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27" t="s">
        <v>278</v>
      </c>
      <c r="AT940" s="227" t="s">
        <v>143</v>
      </c>
      <c r="AU940" s="227" t="s">
        <v>148</v>
      </c>
      <c r="AY940" s="17" t="s">
        <v>139</v>
      </c>
      <c r="BE940" s="228">
        <f>IF(N940="základní",J940,0)</f>
        <v>0</v>
      </c>
      <c r="BF940" s="228">
        <f>IF(N940="snížená",J940,0)</f>
        <v>0</v>
      </c>
      <c r="BG940" s="228">
        <f>IF(N940="zákl. přenesená",J940,0)</f>
        <v>0</v>
      </c>
      <c r="BH940" s="228">
        <f>IF(N940="sníž. přenesená",J940,0)</f>
        <v>0</v>
      </c>
      <c r="BI940" s="228">
        <f>IF(N940="nulová",J940,0)</f>
        <v>0</v>
      </c>
      <c r="BJ940" s="17" t="s">
        <v>148</v>
      </c>
      <c r="BK940" s="228">
        <f>ROUND(I940*H940,2)</f>
        <v>0</v>
      </c>
      <c r="BL940" s="17" t="s">
        <v>278</v>
      </c>
      <c r="BM940" s="227" t="s">
        <v>1156</v>
      </c>
    </row>
    <row r="941" s="14" customFormat="1">
      <c r="A941" s="14"/>
      <c r="B941" s="240"/>
      <c r="C941" s="241"/>
      <c r="D941" s="231" t="s">
        <v>150</v>
      </c>
      <c r="E941" s="242" t="s">
        <v>1</v>
      </c>
      <c r="F941" s="243" t="s">
        <v>312</v>
      </c>
      <c r="G941" s="241"/>
      <c r="H941" s="244">
        <v>22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150</v>
      </c>
      <c r="AU941" s="250" t="s">
        <v>148</v>
      </c>
      <c r="AV941" s="14" t="s">
        <v>148</v>
      </c>
      <c r="AW941" s="14" t="s">
        <v>30</v>
      </c>
      <c r="AX941" s="14" t="s">
        <v>81</v>
      </c>
      <c r="AY941" s="250" t="s">
        <v>139</v>
      </c>
    </row>
    <row r="942" s="2" customFormat="1" ht="24.15" customHeight="1">
      <c r="A942" s="38"/>
      <c r="B942" s="39"/>
      <c r="C942" s="262" t="s">
        <v>1157</v>
      </c>
      <c r="D942" s="262" t="s">
        <v>479</v>
      </c>
      <c r="E942" s="263" t="s">
        <v>1158</v>
      </c>
      <c r="F942" s="264" t="s">
        <v>1159</v>
      </c>
      <c r="G942" s="265" t="s">
        <v>146</v>
      </c>
      <c r="H942" s="266">
        <v>22</v>
      </c>
      <c r="I942" s="267"/>
      <c r="J942" s="268">
        <f>ROUND(I942*H942,2)</f>
        <v>0</v>
      </c>
      <c r="K942" s="269"/>
      <c r="L942" s="270"/>
      <c r="M942" s="271" t="s">
        <v>1</v>
      </c>
      <c r="N942" s="272" t="s">
        <v>39</v>
      </c>
      <c r="O942" s="91"/>
      <c r="P942" s="225">
        <f>O942*H942</f>
        <v>0</v>
      </c>
      <c r="Q942" s="225">
        <v>9.0000000000000006E-05</v>
      </c>
      <c r="R942" s="225">
        <f>Q942*H942</f>
        <v>0.00198</v>
      </c>
      <c r="S942" s="225">
        <v>0</v>
      </c>
      <c r="T942" s="226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27" t="s">
        <v>373</v>
      </c>
      <c r="AT942" s="227" t="s">
        <v>479</v>
      </c>
      <c r="AU942" s="227" t="s">
        <v>148</v>
      </c>
      <c r="AY942" s="17" t="s">
        <v>139</v>
      </c>
      <c r="BE942" s="228">
        <f>IF(N942="základní",J942,0)</f>
        <v>0</v>
      </c>
      <c r="BF942" s="228">
        <f>IF(N942="snížená",J942,0)</f>
        <v>0</v>
      </c>
      <c r="BG942" s="228">
        <f>IF(N942="zákl. přenesená",J942,0)</f>
        <v>0</v>
      </c>
      <c r="BH942" s="228">
        <f>IF(N942="sníž. přenesená",J942,0)</f>
        <v>0</v>
      </c>
      <c r="BI942" s="228">
        <f>IF(N942="nulová",J942,0)</f>
        <v>0</v>
      </c>
      <c r="BJ942" s="17" t="s">
        <v>148</v>
      </c>
      <c r="BK942" s="228">
        <f>ROUND(I942*H942,2)</f>
        <v>0</v>
      </c>
      <c r="BL942" s="17" t="s">
        <v>278</v>
      </c>
      <c r="BM942" s="227" t="s">
        <v>1160</v>
      </c>
    </row>
    <row r="943" s="14" customFormat="1">
      <c r="A943" s="14"/>
      <c r="B943" s="240"/>
      <c r="C943" s="241"/>
      <c r="D943" s="231" t="s">
        <v>150</v>
      </c>
      <c r="E943" s="242" t="s">
        <v>1</v>
      </c>
      <c r="F943" s="243" t="s">
        <v>312</v>
      </c>
      <c r="G943" s="241"/>
      <c r="H943" s="244">
        <v>22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0" t="s">
        <v>150</v>
      </c>
      <c r="AU943" s="250" t="s">
        <v>148</v>
      </c>
      <c r="AV943" s="14" t="s">
        <v>148</v>
      </c>
      <c r="AW943" s="14" t="s">
        <v>30</v>
      </c>
      <c r="AX943" s="14" t="s">
        <v>81</v>
      </c>
      <c r="AY943" s="250" t="s">
        <v>139</v>
      </c>
    </row>
    <row r="944" s="2" customFormat="1" ht="21.75" customHeight="1">
      <c r="A944" s="38"/>
      <c r="B944" s="39"/>
      <c r="C944" s="215" t="s">
        <v>1161</v>
      </c>
      <c r="D944" s="215" t="s">
        <v>143</v>
      </c>
      <c r="E944" s="216" t="s">
        <v>1162</v>
      </c>
      <c r="F944" s="217" t="s">
        <v>1163</v>
      </c>
      <c r="G944" s="218" t="s">
        <v>146</v>
      </c>
      <c r="H944" s="219">
        <v>29</v>
      </c>
      <c r="I944" s="220"/>
      <c r="J944" s="221">
        <f>ROUND(I944*H944,2)</f>
        <v>0</v>
      </c>
      <c r="K944" s="222"/>
      <c r="L944" s="44"/>
      <c r="M944" s="223" t="s">
        <v>1</v>
      </c>
      <c r="N944" s="224" t="s">
        <v>39</v>
      </c>
      <c r="O944" s="91"/>
      <c r="P944" s="225">
        <f>O944*H944</f>
        <v>0</v>
      </c>
      <c r="Q944" s="225">
        <v>0</v>
      </c>
      <c r="R944" s="225">
        <f>Q944*H944</f>
        <v>0</v>
      </c>
      <c r="S944" s="225">
        <v>0</v>
      </c>
      <c r="T944" s="226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27" t="s">
        <v>278</v>
      </c>
      <c r="AT944" s="227" t="s">
        <v>143</v>
      </c>
      <c r="AU944" s="227" t="s">
        <v>148</v>
      </c>
      <c r="AY944" s="17" t="s">
        <v>139</v>
      </c>
      <c r="BE944" s="228">
        <f>IF(N944="základní",J944,0)</f>
        <v>0</v>
      </c>
      <c r="BF944" s="228">
        <f>IF(N944="snížená",J944,0)</f>
        <v>0</v>
      </c>
      <c r="BG944" s="228">
        <f>IF(N944="zákl. přenesená",J944,0)</f>
        <v>0</v>
      </c>
      <c r="BH944" s="228">
        <f>IF(N944="sníž. přenesená",J944,0)</f>
        <v>0</v>
      </c>
      <c r="BI944" s="228">
        <f>IF(N944="nulová",J944,0)</f>
        <v>0</v>
      </c>
      <c r="BJ944" s="17" t="s">
        <v>148</v>
      </c>
      <c r="BK944" s="228">
        <f>ROUND(I944*H944,2)</f>
        <v>0</v>
      </c>
      <c r="BL944" s="17" t="s">
        <v>278</v>
      </c>
      <c r="BM944" s="227" t="s">
        <v>1164</v>
      </c>
    </row>
    <row r="945" s="14" customFormat="1">
      <c r="A945" s="14"/>
      <c r="B945" s="240"/>
      <c r="C945" s="241"/>
      <c r="D945" s="231" t="s">
        <v>150</v>
      </c>
      <c r="E945" s="242" t="s">
        <v>1</v>
      </c>
      <c r="F945" s="243" t="s">
        <v>357</v>
      </c>
      <c r="G945" s="241"/>
      <c r="H945" s="244">
        <v>29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150</v>
      </c>
      <c r="AU945" s="250" t="s">
        <v>148</v>
      </c>
      <c r="AV945" s="14" t="s">
        <v>148</v>
      </c>
      <c r="AW945" s="14" t="s">
        <v>30</v>
      </c>
      <c r="AX945" s="14" t="s">
        <v>81</v>
      </c>
      <c r="AY945" s="250" t="s">
        <v>139</v>
      </c>
    </row>
    <row r="946" s="2" customFormat="1" ht="16.5" customHeight="1">
      <c r="A946" s="38"/>
      <c r="B946" s="39"/>
      <c r="C946" s="262" t="s">
        <v>1165</v>
      </c>
      <c r="D946" s="262" t="s">
        <v>479</v>
      </c>
      <c r="E946" s="263" t="s">
        <v>1166</v>
      </c>
      <c r="F946" s="264" t="s">
        <v>1167</v>
      </c>
      <c r="G946" s="265" t="s">
        <v>146</v>
      </c>
      <c r="H946" s="266">
        <v>29</v>
      </c>
      <c r="I946" s="267"/>
      <c r="J946" s="268">
        <f>ROUND(I946*H946,2)</f>
        <v>0</v>
      </c>
      <c r="K946" s="269"/>
      <c r="L946" s="270"/>
      <c r="M946" s="271" t="s">
        <v>1</v>
      </c>
      <c r="N946" s="272" t="s">
        <v>39</v>
      </c>
      <c r="O946" s="91"/>
      <c r="P946" s="225">
        <f>O946*H946</f>
        <v>0</v>
      </c>
      <c r="Q946" s="225">
        <v>2.0000000000000002E-05</v>
      </c>
      <c r="R946" s="225">
        <f>Q946*H946</f>
        <v>0.00058</v>
      </c>
      <c r="S946" s="225">
        <v>0</v>
      </c>
      <c r="T946" s="226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7" t="s">
        <v>373</v>
      </c>
      <c r="AT946" s="227" t="s">
        <v>479</v>
      </c>
      <c r="AU946" s="227" t="s">
        <v>148</v>
      </c>
      <c r="AY946" s="17" t="s">
        <v>139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17" t="s">
        <v>148</v>
      </c>
      <c r="BK946" s="228">
        <f>ROUND(I946*H946,2)</f>
        <v>0</v>
      </c>
      <c r="BL946" s="17" t="s">
        <v>278</v>
      </c>
      <c r="BM946" s="227" t="s">
        <v>1168</v>
      </c>
    </row>
    <row r="947" s="14" customFormat="1">
      <c r="A947" s="14"/>
      <c r="B947" s="240"/>
      <c r="C947" s="241"/>
      <c r="D947" s="231" t="s">
        <v>150</v>
      </c>
      <c r="E947" s="242" t="s">
        <v>1</v>
      </c>
      <c r="F947" s="243" t="s">
        <v>357</v>
      </c>
      <c r="G947" s="241"/>
      <c r="H947" s="244">
        <v>29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150</v>
      </c>
      <c r="AU947" s="250" t="s">
        <v>148</v>
      </c>
      <c r="AV947" s="14" t="s">
        <v>148</v>
      </c>
      <c r="AW947" s="14" t="s">
        <v>30</v>
      </c>
      <c r="AX947" s="14" t="s">
        <v>81</v>
      </c>
      <c r="AY947" s="250" t="s">
        <v>139</v>
      </c>
    </row>
    <row r="948" s="2" customFormat="1" ht="24.15" customHeight="1">
      <c r="A948" s="38"/>
      <c r="B948" s="39"/>
      <c r="C948" s="215" t="s">
        <v>1169</v>
      </c>
      <c r="D948" s="215" t="s">
        <v>143</v>
      </c>
      <c r="E948" s="216" t="s">
        <v>1170</v>
      </c>
      <c r="F948" s="217" t="s">
        <v>1171</v>
      </c>
      <c r="G948" s="218" t="s">
        <v>177</v>
      </c>
      <c r="H948" s="219">
        <v>248</v>
      </c>
      <c r="I948" s="220"/>
      <c r="J948" s="221">
        <f>ROUND(I948*H948,2)</f>
        <v>0</v>
      </c>
      <c r="K948" s="222"/>
      <c r="L948" s="44"/>
      <c r="M948" s="223" t="s">
        <v>1</v>
      </c>
      <c r="N948" s="224" t="s">
        <v>39</v>
      </c>
      <c r="O948" s="91"/>
      <c r="P948" s="225">
        <f>O948*H948</f>
        <v>0</v>
      </c>
      <c r="Q948" s="225">
        <v>0</v>
      </c>
      <c r="R948" s="225">
        <f>Q948*H948</f>
        <v>0</v>
      </c>
      <c r="S948" s="225">
        <v>0</v>
      </c>
      <c r="T948" s="226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278</v>
      </c>
      <c r="AT948" s="227" t="s">
        <v>143</v>
      </c>
      <c r="AU948" s="227" t="s">
        <v>148</v>
      </c>
      <c r="AY948" s="17" t="s">
        <v>139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148</v>
      </c>
      <c r="BK948" s="228">
        <f>ROUND(I948*H948,2)</f>
        <v>0</v>
      </c>
      <c r="BL948" s="17" t="s">
        <v>278</v>
      </c>
      <c r="BM948" s="227" t="s">
        <v>1172</v>
      </c>
    </row>
    <row r="949" s="14" customFormat="1">
      <c r="A949" s="14"/>
      <c r="B949" s="240"/>
      <c r="C949" s="241"/>
      <c r="D949" s="231" t="s">
        <v>150</v>
      </c>
      <c r="E949" s="242" t="s">
        <v>1</v>
      </c>
      <c r="F949" s="243" t="s">
        <v>1173</v>
      </c>
      <c r="G949" s="241"/>
      <c r="H949" s="244">
        <v>248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0" t="s">
        <v>150</v>
      </c>
      <c r="AU949" s="250" t="s">
        <v>148</v>
      </c>
      <c r="AV949" s="14" t="s">
        <v>148</v>
      </c>
      <c r="AW949" s="14" t="s">
        <v>30</v>
      </c>
      <c r="AX949" s="14" t="s">
        <v>81</v>
      </c>
      <c r="AY949" s="250" t="s">
        <v>139</v>
      </c>
    </row>
    <row r="950" s="2" customFormat="1" ht="24.15" customHeight="1">
      <c r="A950" s="38"/>
      <c r="B950" s="39"/>
      <c r="C950" s="262" t="s">
        <v>1174</v>
      </c>
      <c r="D950" s="262" t="s">
        <v>479</v>
      </c>
      <c r="E950" s="263" t="s">
        <v>1175</v>
      </c>
      <c r="F950" s="264" t="s">
        <v>1176</v>
      </c>
      <c r="G950" s="265" t="s">
        <v>177</v>
      </c>
      <c r="H950" s="266">
        <v>118.8</v>
      </c>
      <c r="I950" s="267"/>
      <c r="J950" s="268">
        <f>ROUND(I950*H950,2)</f>
        <v>0</v>
      </c>
      <c r="K950" s="269"/>
      <c r="L950" s="270"/>
      <c r="M950" s="271" t="s">
        <v>1</v>
      </c>
      <c r="N950" s="272" t="s">
        <v>39</v>
      </c>
      <c r="O950" s="91"/>
      <c r="P950" s="225">
        <f>O950*H950</f>
        <v>0</v>
      </c>
      <c r="Q950" s="225">
        <v>1.0000000000000001E-05</v>
      </c>
      <c r="R950" s="225">
        <f>Q950*H950</f>
        <v>0.001188</v>
      </c>
      <c r="S950" s="225">
        <v>0</v>
      </c>
      <c r="T950" s="226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27" t="s">
        <v>373</v>
      </c>
      <c r="AT950" s="227" t="s">
        <v>479</v>
      </c>
      <c r="AU950" s="227" t="s">
        <v>148</v>
      </c>
      <c r="AY950" s="17" t="s">
        <v>139</v>
      </c>
      <c r="BE950" s="228">
        <f>IF(N950="základní",J950,0)</f>
        <v>0</v>
      </c>
      <c r="BF950" s="228">
        <f>IF(N950="snížená",J950,0)</f>
        <v>0</v>
      </c>
      <c r="BG950" s="228">
        <f>IF(N950="zákl. přenesená",J950,0)</f>
        <v>0</v>
      </c>
      <c r="BH950" s="228">
        <f>IF(N950="sníž. přenesená",J950,0)</f>
        <v>0</v>
      </c>
      <c r="BI950" s="228">
        <f>IF(N950="nulová",J950,0)</f>
        <v>0</v>
      </c>
      <c r="BJ950" s="17" t="s">
        <v>148</v>
      </c>
      <c r="BK950" s="228">
        <f>ROUND(I950*H950,2)</f>
        <v>0</v>
      </c>
      <c r="BL950" s="17" t="s">
        <v>278</v>
      </c>
      <c r="BM950" s="227" t="s">
        <v>1177</v>
      </c>
    </row>
    <row r="951" s="13" customFormat="1">
      <c r="A951" s="13"/>
      <c r="B951" s="229"/>
      <c r="C951" s="230"/>
      <c r="D951" s="231" t="s">
        <v>150</v>
      </c>
      <c r="E951" s="232" t="s">
        <v>1</v>
      </c>
      <c r="F951" s="233" t="s">
        <v>1178</v>
      </c>
      <c r="G951" s="230"/>
      <c r="H951" s="232" t="s">
        <v>1</v>
      </c>
      <c r="I951" s="234"/>
      <c r="J951" s="230"/>
      <c r="K951" s="230"/>
      <c r="L951" s="235"/>
      <c r="M951" s="236"/>
      <c r="N951" s="237"/>
      <c r="O951" s="237"/>
      <c r="P951" s="237"/>
      <c r="Q951" s="237"/>
      <c r="R951" s="237"/>
      <c r="S951" s="237"/>
      <c r="T951" s="238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9" t="s">
        <v>150</v>
      </c>
      <c r="AU951" s="239" t="s">
        <v>148</v>
      </c>
      <c r="AV951" s="13" t="s">
        <v>81</v>
      </c>
      <c r="AW951" s="13" t="s">
        <v>30</v>
      </c>
      <c r="AX951" s="13" t="s">
        <v>73</v>
      </c>
      <c r="AY951" s="239" t="s">
        <v>139</v>
      </c>
    </row>
    <row r="952" s="13" customFormat="1">
      <c r="A952" s="13"/>
      <c r="B952" s="229"/>
      <c r="C952" s="230"/>
      <c r="D952" s="231" t="s">
        <v>150</v>
      </c>
      <c r="E952" s="232" t="s">
        <v>1</v>
      </c>
      <c r="F952" s="233" t="s">
        <v>1179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150</v>
      </c>
      <c r="AU952" s="239" t="s">
        <v>148</v>
      </c>
      <c r="AV952" s="13" t="s">
        <v>81</v>
      </c>
      <c r="AW952" s="13" t="s">
        <v>30</v>
      </c>
      <c r="AX952" s="13" t="s">
        <v>73</v>
      </c>
      <c r="AY952" s="239" t="s">
        <v>139</v>
      </c>
    </row>
    <row r="953" s="13" customFormat="1">
      <c r="A953" s="13"/>
      <c r="B953" s="229"/>
      <c r="C953" s="230"/>
      <c r="D953" s="231" t="s">
        <v>150</v>
      </c>
      <c r="E953" s="232" t="s">
        <v>1</v>
      </c>
      <c r="F953" s="233" t="s">
        <v>193</v>
      </c>
      <c r="G953" s="230"/>
      <c r="H953" s="232" t="s">
        <v>1</v>
      </c>
      <c r="I953" s="234"/>
      <c r="J953" s="230"/>
      <c r="K953" s="230"/>
      <c r="L953" s="235"/>
      <c r="M953" s="236"/>
      <c r="N953" s="237"/>
      <c r="O953" s="237"/>
      <c r="P953" s="237"/>
      <c r="Q953" s="237"/>
      <c r="R953" s="237"/>
      <c r="S953" s="237"/>
      <c r="T953" s="23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9" t="s">
        <v>150</v>
      </c>
      <c r="AU953" s="239" t="s">
        <v>148</v>
      </c>
      <c r="AV953" s="13" t="s">
        <v>81</v>
      </c>
      <c r="AW953" s="13" t="s">
        <v>30</v>
      </c>
      <c r="AX953" s="13" t="s">
        <v>73</v>
      </c>
      <c r="AY953" s="239" t="s">
        <v>139</v>
      </c>
    </row>
    <row r="954" s="14" customFormat="1">
      <c r="A954" s="14"/>
      <c r="B954" s="240"/>
      <c r="C954" s="241"/>
      <c r="D954" s="231" t="s">
        <v>150</v>
      </c>
      <c r="E954" s="242" t="s">
        <v>1</v>
      </c>
      <c r="F954" s="243" t="s">
        <v>294</v>
      </c>
      <c r="G954" s="241"/>
      <c r="H954" s="244">
        <v>18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0" t="s">
        <v>150</v>
      </c>
      <c r="AU954" s="250" t="s">
        <v>148</v>
      </c>
      <c r="AV954" s="14" t="s">
        <v>148</v>
      </c>
      <c r="AW954" s="14" t="s">
        <v>30</v>
      </c>
      <c r="AX954" s="14" t="s">
        <v>73</v>
      </c>
      <c r="AY954" s="250" t="s">
        <v>139</v>
      </c>
    </row>
    <row r="955" s="13" customFormat="1">
      <c r="A955" s="13"/>
      <c r="B955" s="229"/>
      <c r="C955" s="230"/>
      <c r="D955" s="231" t="s">
        <v>150</v>
      </c>
      <c r="E955" s="232" t="s">
        <v>1</v>
      </c>
      <c r="F955" s="233" t="s">
        <v>240</v>
      </c>
      <c r="G955" s="230"/>
      <c r="H955" s="232" t="s">
        <v>1</v>
      </c>
      <c r="I955" s="234"/>
      <c r="J955" s="230"/>
      <c r="K955" s="230"/>
      <c r="L955" s="235"/>
      <c r="M955" s="236"/>
      <c r="N955" s="237"/>
      <c r="O955" s="237"/>
      <c r="P955" s="237"/>
      <c r="Q955" s="237"/>
      <c r="R955" s="237"/>
      <c r="S955" s="237"/>
      <c r="T955" s="23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9" t="s">
        <v>150</v>
      </c>
      <c r="AU955" s="239" t="s">
        <v>148</v>
      </c>
      <c r="AV955" s="13" t="s">
        <v>81</v>
      </c>
      <c r="AW955" s="13" t="s">
        <v>30</v>
      </c>
      <c r="AX955" s="13" t="s">
        <v>73</v>
      </c>
      <c r="AY955" s="239" t="s">
        <v>139</v>
      </c>
    </row>
    <row r="956" s="14" customFormat="1">
      <c r="A956" s="14"/>
      <c r="B956" s="240"/>
      <c r="C956" s="241"/>
      <c r="D956" s="231" t="s">
        <v>150</v>
      </c>
      <c r="E956" s="242" t="s">
        <v>1</v>
      </c>
      <c r="F956" s="243" t="s">
        <v>394</v>
      </c>
      <c r="G956" s="241"/>
      <c r="H956" s="244">
        <v>35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0" t="s">
        <v>150</v>
      </c>
      <c r="AU956" s="250" t="s">
        <v>148</v>
      </c>
      <c r="AV956" s="14" t="s">
        <v>148</v>
      </c>
      <c r="AW956" s="14" t="s">
        <v>30</v>
      </c>
      <c r="AX956" s="14" t="s">
        <v>73</v>
      </c>
      <c r="AY956" s="250" t="s">
        <v>139</v>
      </c>
    </row>
    <row r="957" s="13" customFormat="1">
      <c r="A957" s="13"/>
      <c r="B957" s="229"/>
      <c r="C957" s="230"/>
      <c r="D957" s="231" t="s">
        <v>150</v>
      </c>
      <c r="E957" s="232" t="s">
        <v>1</v>
      </c>
      <c r="F957" s="233" t="s">
        <v>1180</v>
      </c>
      <c r="G957" s="230"/>
      <c r="H957" s="232" t="s">
        <v>1</v>
      </c>
      <c r="I957" s="234"/>
      <c r="J957" s="230"/>
      <c r="K957" s="230"/>
      <c r="L957" s="235"/>
      <c r="M957" s="236"/>
      <c r="N957" s="237"/>
      <c r="O957" s="237"/>
      <c r="P957" s="237"/>
      <c r="Q957" s="237"/>
      <c r="R957" s="237"/>
      <c r="S957" s="237"/>
      <c r="T957" s="23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9" t="s">
        <v>150</v>
      </c>
      <c r="AU957" s="239" t="s">
        <v>148</v>
      </c>
      <c r="AV957" s="13" t="s">
        <v>81</v>
      </c>
      <c r="AW957" s="13" t="s">
        <v>30</v>
      </c>
      <c r="AX957" s="13" t="s">
        <v>73</v>
      </c>
      <c r="AY957" s="239" t="s">
        <v>139</v>
      </c>
    </row>
    <row r="958" s="13" customFormat="1">
      <c r="A958" s="13"/>
      <c r="B958" s="229"/>
      <c r="C958" s="230"/>
      <c r="D958" s="231" t="s">
        <v>150</v>
      </c>
      <c r="E958" s="232" t="s">
        <v>1</v>
      </c>
      <c r="F958" s="233" t="s">
        <v>202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150</v>
      </c>
      <c r="AU958" s="239" t="s">
        <v>148</v>
      </c>
      <c r="AV958" s="13" t="s">
        <v>81</v>
      </c>
      <c r="AW958" s="13" t="s">
        <v>30</v>
      </c>
      <c r="AX958" s="13" t="s">
        <v>73</v>
      </c>
      <c r="AY958" s="239" t="s">
        <v>139</v>
      </c>
    </row>
    <row r="959" s="14" customFormat="1">
      <c r="A959" s="14"/>
      <c r="B959" s="240"/>
      <c r="C959" s="241"/>
      <c r="D959" s="231" t="s">
        <v>150</v>
      </c>
      <c r="E959" s="242" t="s">
        <v>1</v>
      </c>
      <c r="F959" s="243" t="s">
        <v>278</v>
      </c>
      <c r="G959" s="241"/>
      <c r="H959" s="244">
        <v>16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150</v>
      </c>
      <c r="AU959" s="250" t="s">
        <v>148</v>
      </c>
      <c r="AV959" s="14" t="s">
        <v>148</v>
      </c>
      <c r="AW959" s="14" t="s">
        <v>30</v>
      </c>
      <c r="AX959" s="14" t="s">
        <v>73</v>
      </c>
      <c r="AY959" s="250" t="s">
        <v>139</v>
      </c>
    </row>
    <row r="960" s="13" customFormat="1">
      <c r="A960" s="13"/>
      <c r="B960" s="229"/>
      <c r="C960" s="230"/>
      <c r="D960" s="231" t="s">
        <v>150</v>
      </c>
      <c r="E960" s="232" t="s">
        <v>1</v>
      </c>
      <c r="F960" s="233" t="s">
        <v>474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150</v>
      </c>
      <c r="AU960" s="239" t="s">
        <v>148</v>
      </c>
      <c r="AV960" s="13" t="s">
        <v>81</v>
      </c>
      <c r="AW960" s="13" t="s">
        <v>30</v>
      </c>
      <c r="AX960" s="13" t="s">
        <v>73</v>
      </c>
      <c r="AY960" s="239" t="s">
        <v>139</v>
      </c>
    </row>
    <row r="961" s="14" customFormat="1">
      <c r="A961" s="14"/>
      <c r="B961" s="240"/>
      <c r="C961" s="241"/>
      <c r="D961" s="231" t="s">
        <v>150</v>
      </c>
      <c r="E961" s="242" t="s">
        <v>1</v>
      </c>
      <c r="F961" s="243" t="s">
        <v>274</v>
      </c>
      <c r="G961" s="241"/>
      <c r="H961" s="244">
        <v>15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150</v>
      </c>
      <c r="AU961" s="250" t="s">
        <v>148</v>
      </c>
      <c r="AV961" s="14" t="s">
        <v>148</v>
      </c>
      <c r="AW961" s="14" t="s">
        <v>30</v>
      </c>
      <c r="AX961" s="14" t="s">
        <v>73</v>
      </c>
      <c r="AY961" s="250" t="s">
        <v>139</v>
      </c>
    </row>
    <row r="962" s="13" customFormat="1">
      <c r="A962" s="13"/>
      <c r="B962" s="229"/>
      <c r="C962" s="230"/>
      <c r="D962" s="231" t="s">
        <v>150</v>
      </c>
      <c r="E962" s="232" t="s">
        <v>1</v>
      </c>
      <c r="F962" s="233" t="s">
        <v>1181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150</v>
      </c>
      <c r="AU962" s="239" t="s">
        <v>148</v>
      </c>
      <c r="AV962" s="13" t="s">
        <v>81</v>
      </c>
      <c r="AW962" s="13" t="s">
        <v>30</v>
      </c>
      <c r="AX962" s="13" t="s">
        <v>73</v>
      </c>
      <c r="AY962" s="239" t="s">
        <v>139</v>
      </c>
    </row>
    <row r="963" s="14" customFormat="1">
      <c r="A963" s="14"/>
      <c r="B963" s="240"/>
      <c r="C963" s="241"/>
      <c r="D963" s="231" t="s">
        <v>150</v>
      </c>
      <c r="E963" s="242" t="s">
        <v>1</v>
      </c>
      <c r="F963" s="243" t="s">
        <v>204</v>
      </c>
      <c r="G963" s="241"/>
      <c r="H963" s="244">
        <v>7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150</v>
      </c>
      <c r="AU963" s="250" t="s">
        <v>148</v>
      </c>
      <c r="AV963" s="14" t="s">
        <v>148</v>
      </c>
      <c r="AW963" s="14" t="s">
        <v>30</v>
      </c>
      <c r="AX963" s="14" t="s">
        <v>73</v>
      </c>
      <c r="AY963" s="250" t="s">
        <v>139</v>
      </c>
    </row>
    <row r="964" s="13" customFormat="1">
      <c r="A964" s="13"/>
      <c r="B964" s="229"/>
      <c r="C964" s="230"/>
      <c r="D964" s="231" t="s">
        <v>150</v>
      </c>
      <c r="E964" s="232" t="s">
        <v>1</v>
      </c>
      <c r="F964" s="233" t="s">
        <v>195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150</v>
      </c>
      <c r="AU964" s="239" t="s">
        <v>148</v>
      </c>
      <c r="AV964" s="13" t="s">
        <v>81</v>
      </c>
      <c r="AW964" s="13" t="s">
        <v>30</v>
      </c>
      <c r="AX964" s="13" t="s">
        <v>73</v>
      </c>
      <c r="AY964" s="239" t="s">
        <v>139</v>
      </c>
    </row>
    <row r="965" s="14" customFormat="1">
      <c r="A965" s="14"/>
      <c r="B965" s="240"/>
      <c r="C965" s="241"/>
      <c r="D965" s="231" t="s">
        <v>150</v>
      </c>
      <c r="E965" s="242" t="s">
        <v>1</v>
      </c>
      <c r="F965" s="243" t="s">
        <v>208</v>
      </c>
      <c r="G965" s="241"/>
      <c r="H965" s="244">
        <v>8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150</v>
      </c>
      <c r="AU965" s="250" t="s">
        <v>148</v>
      </c>
      <c r="AV965" s="14" t="s">
        <v>148</v>
      </c>
      <c r="AW965" s="14" t="s">
        <v>30</v>
      </c>
      <c r="AX965" s="14" t="s">
        <v>73</v>
      </c>
      <c r="AY965" s="250" t="s">
        <v>139</v>
      </c>
    </row>
    <row r="966" s="15" customFormat="1">
      <c r="A966" s="15"/>
      <c r="B966" s="251"/>
      <c r="C966" s="252"/>
      <c r="D966" s="231" t="s">
        <v>150</v>
      </c>
      <c r="E966" s="253" t="s">
        <v>1</v>
      </c>
      <c r="F966" s="254" t="s">
        <v>164</v>
      </c>
      <c r="G966" s="252"/>
      <c r="H966" s="255">
        <v>99</v>
      </c>
      <c r="I966" s="256"/>
      <c r="J966" s="252"/>
      <c r="K966" s="252"/>
      <c r="L966" s="257"/>
      <c r="M966" s="258"/>
      <c r="N966" s="259"/>
      <c r="O966" s="259"/>
      <c r="P966" s="259"/>
      <c r="Q966" s="259"/>
      <c r="R966" s="259"/>
      <c r="S966" s="259"/>
      <c r="T966" s="260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61" t="s">
        <v>150</v>
      </c>
      <c r="AU966" s="261" t="s">
        <v>148</v>
      </c>
      <c r="AV966" s="15" t="s">
        <v>147</v>
      </c>
      <c r="AW966" s="15" t="s">
        <v>30</v>
      </c>
      <c r="AX966" s="15" t="s">
        <v>81</v>
      </c>
      <c r="AY966" s="261" t="s">
        <v>139</v>
      </c>
    </row>
    <row r="967" s="14" customFormat="1">
      <c r="A967" s="14"/>
      <c r="B967" s="240"/>
      <c r="C967" s="241"/>
      <c r="D967" s="231" t="s">
        <v>150</v>
      </c>
      <c r="E967" s="241"/>
      <c r="F967" s="243" t="s">
        <v>1182</v>
      </c>
      <c r="G967" s="241"/>
      <c r="H967" s="244">
        <v>118.8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150</v>
      </c>
      <c r="AU967" s="250" t="s">
        <v>148</v>
      </c>
      <c r="AV967" s="14" t="s">
        <v>148</v>
      </c>
      <c r="AW967" s="14" t="s">
        <v>4</v>
      </c>
      <c r="AX967" s="14" t="s">
        <v>81</v>
      </c>
      <c r="AY967" s="250" t="s">
        <v>139</v>
      </c>
    </row>
    <row r="968" s="2" customFormat="1" ht="24.15" customHeight="1">
      <c r="A968" s="38"/>
      <c r="B968" s="39"/>
      <c r="C968" s="262" t="s">
        <v>1183</v>
      </c>
      <c r="D968" s="262" t="s">
        <v>479</v>
      </c>
      <c r="E968" s="263" t="s">
        <v>1184</v>
      </c>
      <c r="F968" s="264" t="s">
        <v>1185</v>
      </c>
      <c r="G968" s="265" t="s">
        <v>177</v>
      </c>
      <c r="H968" s="266">
        <v>178.80000000000001</v>
      </c>
      <c r="I968" s="267"/>
      <c r="J968" s="268">
        <f>ROUND(I968*H968,2)</f>
        <v>0</v>
      </c>
      <c r="K968" s="269"/>
      <c r="L968" s="270"/>
      <c r="M968" s="271" t="s">
        <v>1</v>
      </c>
      <c r="N968" s="272" t="s">
        <v>39</v>
      </c>
      <c r="O968" s="91"/>
      <c r="P968" s="225">
        <f>O968*H968</f>
        <v>0</v>
      </c>
      <c r="Q968" s="225">
        <v>1.0000000000000001E-05</v>
      </c>
      <c r="R968" s="225">
        <f>Q968*H968</f>
        <v>0.0017880000000000003</v>
      </c>
      <c r="S968" s="225">
        <v>0</v>
      </c>
      <c r="T968" s="226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7" t="s">
        <v>373</v>
      </c>
      <c r="AT968" s="227" t="s">
        <v>479</v>
      </c>
      <c r="AU968" s="227" t="s">
        <v>148</v>
      </c>
      <c r="AY968" s="17" t="s">
        <v>139</v>
      </c>
      <c r="BE968" s="228">
        <f>IF(N968="základní",J968,0)</f>
        <v>0</v>
      </c>
      <c r="BF968" s="228">
        <f>IF(N968="snížená",J968,0)</f>
        <v>0</v>
      </c>
      <c r="BG968" s="228">
        <f>IF(N968="zákl. přenesená",J968,0)</f>
        <v>0</v>
      </c>
      <c r="BH968" s="228">
        <f>IF(N968="sníž. přenesená",J968,0)</f>
        <v>0</v>
      </c>
      <c r="BI968" s="228">
        <f>IF(N968="nulová",J968,0)</f>
        <v>0</v>
      </c>
      <c r="BJ968" s="17" t="s">
        <v>148</v>
      </c>
      <c r="BK968" s="228">
        <f>ROUND(I968*H968,2)</f>
        <v>0</v>
      </c>
      <c r="BL968" s="17" t="s">
        <v>278</v>
      </c>
      <c r="BM968" s="227" t="s">
        <v>1186</v>
      </c>
    </row>
    <row r="969" s="13" customFormat="1">
      <c r="A969" s="13"/>
      <c r="B969" s="229"/>
      <c r="C969" s="230"/>
      <c r="D969" s="231" t="s">
        <v>150</v>
      </c>
      <c r="E969" s="232" t="s">
        <v>1</v>
      </c>
      <c r="F969" s="233" t="s">
        <v>1187</v>
      </c>
      <c r="G969" s="230"/>
      <c r="H969" s="232" t="s">
        <v>1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9" t="s">
        <v>150</v>
      </c>
      <c r="AU969" s="239" t="s">
        <v>148</v>
      </c>
      <c r="AV969" s="13" t="s">
        <v>81</v>
      </c>
      <c r="AW969" s="13" t="s">
        <v>30</v>
      </c>
      <c r="AX969" s="13" t="s">
        <v>73</v>
      </c>
      <c r="AY969" s="239" t="s">
        <v>139</v>
      </c>
    </row>
    <row r="970" s="13" customFormat="1">
      <c r="A970" s="13"/>
      <c r="B970" s="229"/>
      <c r="C970" s="230"/>
      <c r="D970" s="231" t="s">
        <v>150</v>
      </c>
      <c r="E970" s="232" t="s">
        <v>1</v>
      </c>
      <c r="F970" s="233" t="s">
        <v>1188</v>
      </c>
      <c r="G970" s="230"/>
      <c r="H970" s="232" t="s">
        <v>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150</v>
      </c>
      <c r="AU970" s="239" t="s">
        <v>148</v>
      </c>
      <c r="AV970" s="13" t="s">
        <v>81</v>
      </c>
      <c r="AW970" s="13" t="s">
        <v>30</v>
      </c>
      <c r="AX970" s="13" t="s">
        <v>73</v>
      </c>
      <c r="AY970" s="239" t="s">
        <v>139</v>
      </c>
    </row>
    <row r="971" s="14" customFormat="1">
      <c r="A971" s="14"/>
      <c r="B971" s="240"/>
      <c r="C971" s="241"/>
      <c r="D971" s="231" t="s">
        <v>150</v>
      </c>
      <c r="E971" s="242" t="s">
        <v>1</v>
      </c>
      <c r="F971" s="243" t="s">
        <v>274</v>
      </c>
      <c r="G971" s="241"/>
      <c r="H971" s="244">
        <v>15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0" t="s">
        <v>150</v>
      </c>
      <c r="AU971" s="250" t="s">
        <v>148</v>
      </c>
      <c r="AV971" s="14" t="s">
        <v>148</v>
      </c>
      <c r="AW971" s="14" t="s">
        <v>30</v>
      </c>
      <c r="AX971" s="14" t="s">
        <v>73</v>
      </c>
      <c r="AY971" s="250" t="s">
        <v>139</v>
      </c>
    </row>
    <row r="972" s="13" customFormat="1">
      <c r="A972" s="13"/>
      <c r="B972" s="229"/>
      <c r="C972" s="230"/>
      <c r="D972" s="231" t="s">
        <v>150</v>
      </c>
      <c r="E972" s="232" t="s">
        <v>1</v>
      </c>
      <c r="F972" s="233" t="s">
        <v>1189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150</v>
      </c>
      <c r="AU972" s="239" t="s">
        <v>148</v>
      </c>
      <c r="AV972" s="13" t="s">
        <v>81</v>
      </c>
      <c r="AW972" s="13" t="s">
        <v>30</v>
      </c>
      <c r="AX972" s="13" t="s">
        <v>73</v>
      </c>
      <c r="AY972" s="239" t="s">
        <v>139</v>
      </c>
    </row>
    <row r="973" s="14" customFormat="1">
      <c r="A973" s="14"/>
      <c r="B973" s="240"/>
      <c r="C973" s="241"/>
      <c r="D973" s="231" t="s">
        <v>150</v>
      </c>
      <c r="E973" s="242" t="s">
        <v>1</v>
      </c>
      <c r="F973" s="243" t="s">
        <v>214</v>
      </c>
      <c r="G973" s="241"/>
      <c r="H973" s="244">
        <v>9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150</v>
      </c>
      <c r="AU973" s="250" t="s">
        <v>148</v>
      </c>
      <c r="AV973" s="14" t="s">
        <v>148</v>
      </c>
      <c r="AW973" s="14" t="s">
        <v>30</v>
      </c>
      <c r="AX973" s="14" t="s">
        <v>73</v>
      </c>
      <c r="AY973" s="250" t="s">
        <v>139</v>
      </c>
    </row>
    <row r="974" s="13" customFormat="1">
      <c r="A974" s="13"/>
      <c r="B974" s="229"/>
      <c r="C974" s="230"/>
      <c r="D974" s="231" t="s">
        <v>150</v>
      </c>
      <c r="E974" s="232" t="s">
        <v>1</v>
      </c>
      <c r="F974" s="233" t="s">
        <v>1190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150</v>
      </c>
      <c r="AU974" s="239" t="s">
        <v>148</v>
      </c>
      <c r="AV974" s="13" t="s">
        <v>81</v>
      </c>
      <c r="AW974" s="13" t="s">
        <v>30</v>
      </c>
      <c r="AX974" s="13" t="s">
        <v>73</v>
      </c>
      <c r="AY974" s="239" t="s">
        <v>139</v>
      </c>
    </row>
    <row r="975" s="14" customFormat="1">
      <c r="A975" s="14"/>
      <c r="B975" s="240"/>
      <c r="C975" s="241"/>
      <c r="D975" s="231" t="s">
        <v>150</v>
      </c>
      <c r="E975" s="242" t="s">
        <v>1</v>
      </c>
      <c r="F975" s="243" t="s">
        <v>1191</v>
      </c>
      <c r="G975" s="241"/>
      <c r="H975" s="244">
        <v>28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150</v>
      </c>
      <c r="AU975" s="250" t="s">
        <v>148</v>
      </c>
      <c r="AV975" s="14" t="s">
        <v>148</v>
      </c>
      <c r="AW975" s="14" t="s">
        <v>30</v>
      </c>
      <c r="AX975" s="14" t="s">
        <v>73</v>
      </c>
      <c r="AY975" s="250" t="s">
        <v>139</v>
      </c>
    </row>
    <row r="976" s="13" customFormat="1">
      <c r="A976" s="13"/>
      <c r="B976" s="229"/>
      <c r="C976" s="230"/>
      <c r="D976" s="231" t="s">
        <v>150</v>
      </c>
      <c r="E976" s="232" t="s">
        <v>1</v>
      </c>
      <c r="F976" s="233" t="s">
        <v>1192</v>
      </c>
      <c r="G976" s="230"/>
      <c r="H976" s="232" t="s">
        <v>1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9" t="s">
        <v>150</v>
      </c>
      <c r="AU976" s="239" t="s">
        <v>148</v>
      </c>
      <c r="AV976" s="13" t="s">
        <v>81</v>
      </c>
      <c r="AW976" s="13" t="s">
        <v>30</v>
      </c>
      <c r="AX976" s="13" t="s">
        <v>73</v>
      </c>
      <c r="AY976" s="239" t="s">
        <v>139</v>
      </c>
    </row>
    <row r="977" s="14" customFormat="1">
      <c r="A977" s="14"/>
      <c r="B977" s="240"/>
      <c r="C977" s="241"/>
      <c r="D977" s="231" t="s">
        <v>150</v>
      </c>
      <c r="E977" s="242" t="s">
        <v>1</v>
      </c>
      <c r="F977" s="243" t="s">
        <v>232</v>
      </c>
      <c r="G977" s="241"/>
      <c r="H977" s="244">
        <v>10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0" t="s">
        <v>150</v>
      </c>
      <c r="AU977" s="250" t="s">
        <v>148</v>
      </c>
      <c r="AV977" s="14" t="s">
        <v>148</v>
      </c>
      <c r="AW977" s="14" t="s">
        <v>30</v>
      </c>
      <c r="AX977" s="14" t="s">
        <v>73</v>
      </c>
      <c r="AY977" s="250" t="s">
        <v>139</v>
      </c>
    </row>
    <row r="978" s="13" customFormat="1">
      <c r="A978" s="13"/>
      <c r="B978" s="229"/>
      <c r="C978" s="230"/>
      <c r="D978" s="231" t="s">
        <v>150</v>
      </c>
      <c r="E978" s="232" t="s">
        <v>1</v>
      </c>
      <c r="F978" s="233" t="s">
        <v>1193</v>
      </c>
      <c r="G978" s="230"/>
      <c r="H978" s="232" t="s">
        <v>1</v>
      </c>
      <c r="I978" s="234"/>
      <c r="J978" s="230"/>
      <c r="K978" s="230"/>
      <c r="L978" s="235"/>
      <c r="M978" s="236"/>
      <c r="N978" s="237"/>
      <c r="O978" s="237"/>
      <c r="P978" s="237"/>
      <c r="Q978" s="237"/>
      <c r="R978" s="237"/>
      <c r="S978" s="237"/>
      <c r="T978" s="23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9" t="s">
        <v>150</v>
      </c>
      <c r="AU978" s="239" t="s">
        <v>148</v>
      </c>
      <c r="AV978" s="13" t="s">
        <v>81</v>
      </c>
      <c r="AW978" s="13" t="s">
        <v>30</v>
      </c>
      <c r="AX978" s="13" t="s">
        <v>73</v>
      </c>
      <c r="AY978" s="239" t="s">
        <v>139</v>
      </c>
    </row>
    <row r="979" s="13" customFormat="1">
      <c r="A979" s="13"/>
      <c r="B979" s="229"/>
      <c r="C979" s="230"/>
      <c r="D979" s="231" t="s">
        <v>150</v>
      </c>
      <c r="E979" s="232" t="s">
        <v>1</v>
      </c>
      <c r="F979" s="233" t="s">
        <v>193</v>
      </c>
      <c r="G979" s="230"/>
      <c r="H979" s="232" t="s">
        <v>1</v>
      </c>
      <c r="I979" s="234"/>
      <c r="J979" s="230"/>
      <c r="K979" s="230"/>
      <c r="L979" s="235"/>
      <c r="M979" s="236"/>
      <c r="N979" s="237"/>
      <c r="O979" s="237"/>
      <c r="P979" s="237"/>
      <c r="Q979" s="237"/>
      <c r="R979" s="237"/>
      <c r="S979" s="237"/>
      <c r="T979" s="23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9" t="s">
        <v>150</v>
      </c>
      <c r="AU979" s="239" t="s">
        <v>148</v>
      </c>
      <c r="AV979" s="13" t="s">
        <v>81</v>
      </c>
      <c r="AW979" s="13" t="s">
        <v>30</v>
      </c>
      <c r="AX979" s="13" t="s">
        <v>73</v>
      </c>
      <c r="AY979" s="239" t="s">
        <v>139</v>
      </c>
    </row>
    <row r="980" s="14" customFormat="1">
      <c r="A980" s="14"/>
      <c r="B980" s="240"/>
      <c r="C980" s="241"/>
      <c r="D980" s="231" t="s">
        <v>150</v>
      </c>
      <c r="E980" s="242" t="s">
        <v>1</v>
      </c>
      <c r="F980" s="243" t="s">
        <v>204</v>
      </c>
      <c r="G980" s="241"/>
      <c r="H980" s="244">
        <v>7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0" t="s">
        <v>150</v>
      </c>
      <c r="AU980" s="250" t="s">
        <v>148</v>
      </c>
      <c r="AV980" s="14" t="s">
        <v>148</v>
      </c>
      <c r="AW980" s="14" t="s">
        <v>30</v>
      </c>
      <c r="AX980" s="14" t="s">
        <v>73</v>
      </c>
      <c r="AY980" s="250" t="s">
        <v>139</v>
      </c>
    </row>
    <row r="981" s="13" customFormat="1">
      <c r="A981" s="13"/>
      <c r="B981" s="229"/>
      <c r="C981" s="230"/>
      <c r="D981" s="231" t="s">
        <v>150</v>
      </c>
      <c r="E981" s="232" t="s">
        <v>1</v>
      </c>
      <c r="F981" s="233" t="s">
        <v>240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150</v>
      </c>
      <c r="AU981" s="239" t="s">
        <v>148</v>
      </c>
      <c r="AV981" s="13" t="s">
        <v>81</v>
      </c>
      <c r="AW981" s="13" t="s">
        <v>30</v>
      </c>
      <c r="AX981" s="13" t="s">
        <v>73</v>
      </c>
      <c r="AY981" s="239" t="s">
        <v>139</v>
      </c>
    </row>
    <row r="982" s="14" customFormat="1">
      <c r="A982" s="14"/>
      <c r="B982" s="240"/>
      <c r="C982" s="241"/>
      <c r="D982" s="231" t="s">
        <v>150</v>
      </c>
      <c r="E982" s="242" t="s">
        <v>1</v>
      </c>
      <c r="F982" s="243" t="s">
        <v>362</v>
      </c>
      <c r="G982" s="241"/>
      <c r="H982" s="244">
        <v>30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150</v>
      </c>
      <c r="AU982" s="250" t="s">
        <v>148</v>
      </c>
      <c r="AV982" s="14" t="s">
        <v>148</v>
      </c>
      <c r="AW982" s="14" t="s">
        <v>30</v>
      </c>
      <c r="AX982" s="14" t="s">
        <v>73</v>
      </c>
      <c r="AY982" s="250" t="s">
        <v>139</v>
      </c>
    </row>
    <row r="983" s="13" customFormat="1">
      <c r="A983" s="13"/>
      <c r="B983" s="229"/>
      <c r="C983" s="230"/>
      <c r="D983" s="231" t="s">
        <v>150</v>
      </c>
      <c r="E983" s="232" t="s">
        <v>1</v>
      </c>
      <c r="F983" s="233" t="s">
        <v>1194</v>
      </c>
      <c r="G983" s="230"/>
      <c r="H983" s="232" t="s">
        <v>1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9" t="s">
        <v>150</v>
      </c>
      <c r="AU983" s="239" t="s">
        <v>148</v>
      </c>
      <c r="AV983" s="13" t="s">
        <v>81</v>
      </c>
      <c r="AW983" s="13" t="s">
        <v>30</v>
      </c>
      <c r="AX983" s="13" t="s">
        <v>73</v>
      </c>
      <c r="AY983" s="239" t="s">
        <v>139</v>
      </c>
    </row>
    <row r="984" s="13" customFormat="1">
      <c r="A984" s="13"/>
      <c r="B984" s="229"/>
      <c r="C984" s="230"/>
      <c r="D984" s="231" t="s">
        <v>150</v>
      </c>
      <c r="E984" s="232" t="s">
        <v>1</v>
      </c>
      <c r="F984" s="233" t="s">
        <v>202</v>
      </c>
      <c r="G984" s="230"/>
      <c r="H984" s="232" t="s">
        <v>1</v>
      </c>
      <c r="I984" s="234"/>
      <c r="J984" s="230"/>
      <c r="K984" s="230"/>
      <c r="L984" s="235"/>
      <c r="M984" s="236"/>
      <c r="N984" s="237"/>
      <c r="O984" s="237"/>
      <c r="P984" s="237"/>
      <c r="Q984" s="237"/>
      <c r="R984" s="237"/>
      <c r="S984" s="237"/>
      <c r="T984" s="23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9" t="s">
        <v>150</v>
      </c>
      <c r="AU984" s="239" t="s">
        <v>148</v>
      </c>
      <c r="AV984" s="13" t="s">
        <v>81</v>
      </c>
      <c r="AW984" s="13" t="s">
        <v>30</v>
      </c>
      <c r="AX984" s="13" t="s">
        <v>73</v>
      </c>
      <c r="AY984" s="239" t="s">
        <v>139</v>
      </c>
    </row>
    <row r="985" s="14" customFormat="1">
      <c r="A985" s="14"/>
      <c r="B985" s="240"/>
      <c r="C985" s="241"/>
      <c r="D985" s="231" t="s">
        <v>150</v>
      </c>
      <c r="E985" s="242" t="s">
        <v>1</v>
      </c>
      <c r="F985" s="243" t="s">
        <v>346</v>
      </c>
      <c r="G985" s="241"/>
      <c r="H985" s="244">
        <v>27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150</v>
      </c>
      <c r="AU985" s="250" t="s">
        <v>148</v>
      </c>
      <c r="AV985" s="14" t="s">
        <v>148</v>
      </c>
      <c r="AW985" s="14" t="s">
        <v>30</v>
      </c>
      <c r="AX985" s="14" t="s">
        <v>73</v>
      </c>
      <c r="AY985" s="250" t="s">
        <v>139</v>
      </c>
    </row>
    <row r="986" s="13" customFormat="1">
      <c r="A986" s="13"/>
      <c r="B986" s="229"/>
      <c r="C986" s="230"/>
      <c r="D986" s="231" t="s">
        <v>150</v>
      </c>
      <c r="E986" s="232" t="s">
        <v>1</v>
      </c>
      <c r="F986" s="233" t="s">
        <v>168</v>
      </c>
      <c r="G986" s="230"/>
      <c r="H986" s="232" t="s">
        <v>1</v>
      </c>
      <c r="I986" s="234"/>
      <c r="J986" s="230"/>
      <c r="K986" s="230"/>
      <c r="L986" s="235"/>
      <c r="M986" s="236"/>
      <c r="N986" s="237"/>
      <c r="O986" s="237"/>
      <c r="P986" s="237"/>
      <c r="Q986" s="237"/>
      <c r="R986" s="237"/>
      <c r="S986" s="237"/>
      <c r="T986" s="238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9" t="s">
        <v>150</v>
      </c>
      <c r="AU986" s="239" t="s">
        <v>148</v>
      </c>
      <c r="AV986" s="13" t="s">
        <v>81</v>
      </c>
      <c r="AW986" s="13" t="s">
        <v>30</v>
      </c>
      <c r="AX986" s="13" t="s">
        <v>73</v>
      </c>
      <c r="AY986" s="239" t="s">
        <v>139</v>
      </c>
    </row>
    <row r="987" s="14" customFormat="1">
      <c r="A987" s="14"/>
      <c r="B987" s="240"/>
      <c r="C987" s="241"/>
      <c r="D987" s="231" t="s">
        <v>150</v>
      </c>
      <c r="E987" s="242" t="s">
        <v>1</v>
      </c>
      <c r="F987" s="243" t="s">
        <v>214</v>
      </c>
      <c r="G987" s="241"/>
      <c r="H987" s="244">
        <v>9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0" t="s">
        <v>150</v>
      </c>
      <c r="AU987" s="250" t="s">
        <v>148</v>
      </c>
      <c r="AV987" s="14" t="s">
        <v>148</v>
      </c>
      <c r="AW987" s="14" t="s">
        <v>30</v>
      </c>
      <c r="AX987" s="14" t="s">
        <v>73</v>
      </c>
      <c r="AY987" s="250" t="s">
        <v>139</v>
      </c>
    </row>
    <row r="988" s="13" customFormat="1">
      <c r="A988" s="13"/>
      <c r="B988" s="229"/>
      <c r="C988" s="230"/>
      <c r="D988" s="231" t="s">
        <v>150</v>
      </c>
      <c r="E988" s="232" t="s">
        <v>1</v>
      </c>
      <c r="F988" s="233" t="s">
        <v>197</v>
      </c>
      <c r="G988" s="230"/>
      <c r="H988" s="232" t="s">
        <v>1</v>
      </c>
      <c r="I988" s="234"/>
      <c r="J988" s="230"/>
      <c r="K988" s="230"/>
      <c r="L988" s="235"/>
      <c r="M988" s="236"/>
      <c r="N988" s="237"/>
      <c r="O988" s="237"/>
      <c r="P988" s="237"/>
      <c r="Q988" s="237"/>
      <c r="R988" s="237"/>
      <c r="S988" s="237"/>
      <c r="T988" s="23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9" t="s">
        <v>150</v>
      </c>
      <c r="AU988" s="239" t="s">
        <v>148</v>
      </c>
      <c r="AV988" s="13" t="s">
        <v>81</v>
      </c>
      <c r="AW988" s="13" t="s">
        <v>30</v>
      </c>
      <c r="AX988" s="13" t="s">
        <v>73</v>
      </c>
      <c r="AY988" s="239" t="s">
        <v>139</v>
      </c>
    </row>
    <row r="989" s="14" customFormat="1">
      <c r="A989" s="14"/>
      <c r="B989" s="240"/>
      <c r="C989" s="241"/>
      <c r="D989" s="231" t="s">
        <v>150</v>
      </c>
      <c r="E989" s="242" t="s">
        <v>1</v>
      </c>
      <c r="F989" s="243" t="s">
        <v>152</v>
      </c>
      <c r="G989" s="241"/>
      <c r="H989" s="244">
        <v>6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150</v>
      </c>
      <c r="AU989" s="250" t="s">
        <v>148</v>
      </c>
      <c r="AV989" s="14" t="s">
        <v>148</v>
      </c>
      <c r="AW989" s="14" t="s">
        <v>30</v>
      </c>
      <c r="AX989" s="14" t="s">
        <v>73</v>
      </c>
      <c r="AY989" s="250" t="s">
        <v>139</v>
      </c>
    </row>
    <row r="990" s="13" customFormat="1">
      <c r="A990" s="13"/>
      <c r="B990" s="229"/>
      <c r="C990" s="230"/>
      <c r="D990" s="231" t="s">
        <v>150</v>
      </c>
      <c r="E990" s="232" t="s">
        <v>1</v>
      </c>
      <c r="F990" s="233" t="s">
        <v>195</v>
      </c>
      <c r="G990" s="230"/>
      <c r="H990" s="232" t="s">
        <v>1</v>
      </c>
      <c r="I990" s="234"/>
      <c r="J990" s="230"/>
      <c r="K990" s="230"/>
      <c r="L990" s="235"/>
      <c r="M990" s="236"/>
      <c r="N990" s="237"/>
      <c r="O990" s="237"/>
      <c r="P990" s="237"/>
      <c r="Q990" s="237"/>
      <c r="R990" s="237"/>
      <c r="S990" s="237"/>
      <c r="T990" s="23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9" t="s">
        <v>150</v>
      </c>
      <c r="AU990" s="239" t="s">
        <v>148</v>
      </c>
      <c r="AV990" s="13" t="s">
        <v>81</v>
      </c>
      <c r="AW990" s="13" t="s">
        <v>30</v>
      </c>
      <c r="AX990" s="13" t="s">
        <v>73</v>
      </c>
      <c r="AY990" s="239" t="s">
        <v>139</v>
      </c>
    </row>
    <row r="991" s="14" customFormat="1">
      <c r="A991" s="14"/>
      <c r="B991" s="240"/>
      <c r="C991" s="241"/>
      <c r="D991" s="231" t="s">
        <v>150</v>
      </c>
      <c r="E991" s="242" t="s">
        <v>1</v>
      </c>
      <c r="F991" s="243" t="s">
        <v>208</v>
      </c>
      <c r="G991" s="241"/>
      <c r="H991" s="244">
        <v>8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150</v>
      </c>
      <c r="AU991" s="250" t="s">
        <v>148</v>
      </c>
      <c r="AV991" s="14" t="s">
        <v>148</v>
      </c>
      <c r="AW991" s="14" t="s">
        <v>30</v>
      </c>
      <c r="AX991" s="14" t="s">
        <v>73</v>
      </c>
      <c r="AY991" s="250" t="s">
        <v>139</v>
      </c>
    </row>
    <row r="992" s="15" customFormat="1">
      <c r="A992" s="15"/>
      <c r="B992" s="251"/>
      <c r="C992" s="252"/>
      <c r="D992" s="231" t="s">
        <v>150</v>
      </c>
      <c r="E992" s="253" t="s">
        <v>1</v>
      </c>
      <c r="F992" s="254" t="s">
        <v>164</v>
      </c>
      <c r="G992" s="252"/>
      <c r="H992" s="255">
        <v>149</v>
      </c>
      <c r="I992" s="256"/>
      <c r="J992" s="252"/>
      <c r="K992" s="252"/>
      <c r="L992" s="257"/>
      <c r="M992" s="258"/>
      <c r="N992" s="259"/>
      <c r="O992" s="259"/>
      <c r="P992" s="259"/>
      <c r="Q992" s="259"/>
      <c r="R992" s="259"/>
      <c r="S992" s="259"/>
      <c r="T992" s="260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61" t="s">
        <v>150</v>
      </c>
      <c r="AU992" s="261" t="s">
        <v>148</v>
      </c>
      <c r="AV992" s="15" t="s">
        <v>147</v>
      </c>
      <c r="AW992" s="15" t="s">
        <v>30</v>
      </c>
      <c r="AX992" s="15" t="s">
        <v>81</v>
      </c>
      <c r="AY992" s="261" t="s">
        <v>139</v>
      </c>
    </row>
    <row r="993" s="14" customFormat="1">
      <c r="A993" s="14"/>
      <c r="B993" s="240"/>
      <c r="C993" s="241"/>
      <c r="D993" s="231" t="s">
        <v>150</v>
      </c>
      <c r="E993" s="241"/>
      <c r="F993" s="243" t="s">
        <v>1195</v>
      </c>
      <c r="G993" s="241"/>
      <c r="H993" s="244">
        <v>178.80000000000001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150</v>
      </c>
      <c r="AU993" s="250" t="s">
        <v>148</v>
      </c>
      <c r="AV993" s="14" t="s">
        <v>148</v>
      </c>
      <c r="AW993" s="14" t="s">
        <v>4</v>
      </c>
      <c r="AX993" s="14" t="s">
        <v>81</v>
      </c>
      <c r="AY993" s="250" t="s">
        <v>139</v>
      </c>
    </row>
    <row r="994" s="2" customFormat="1" ht="24.15" customHeight="1">
      <c r="A994" s="38"/>
      <c r="B994" s="39"/>
      <c r="C994" s="215" t="s">
        <v>1196</v>
      </c>
      <c r="D994" s="215" t="s">
        <v>143</v>
      </c>
      <c r="E994" s="216" t="s">
        <v>1197</v>
      </c>
      <c r="F994" s="217" t="s">
        <v>1198</v>
      </c>
      <c r="G994" s="218" t="s">
        <v>177</v>
      </c>
      <c r="H994" s="219">
        <v>14</v>
      </c>
      <c r="I994" s="220"/>
      <c r="J994" s="221">
        <f>ROUND(I994*H994,2)</f>
        <v>0</v>
      </c>
      <c r="K994" s="222"/>
      <c r="L994" s="44"/>
      <c r="M994" s="223" t="s">
        <v>1</v>
      </c>
      <c r="N994" s="224" t="s">
        <v>39</v>
      </c>
      <c r="O994" s="91"/>
      <c r="P994" s="225">
        <f>O994*H994</f>
        <v>0</v>
      </c>
      <c r="Q994" s="225">
        <v>0</v>
      </c>
      <c r="R994" s="225">
        <f>Q994*H994</f>
        <v>0</v>
      </c>
      <c r="S994" s="225">
        <v>0</v>
      </c>
      <c r="T994" s="226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27" t="s">
        <v>278</v>
      </c>
      <c r="AT994" s="227" t="s">
        <v>143</v>
      </c>
      <c r="AU994" s="227" t="s">
        <v>148</v>
      </c>
      <c r="AY994" s="17" t="s">
        <v>139</v>
      </c>
      <c r="BE994" s="228">
        <f>IF(N994="základní",J994,0)</f>
        <v>0</v>
      </c>
      <c r="BF994" s="228">
        <f>IF(N994="snížená",J994,0)</f>
        <v>0</v>
      </c>
      <c r="BG994" s="228">
        <f>IF(N994="zákl. přenesená",J994,0)</f>
        <v>0</v>
      </c>
      <c r="BH994" s="228">
        <f>IF(N994="sníž. přenesená",J994,0)</f>
        <v>0</v>
      </c>
      <c r="BI994" s="228">
        <f>IF(N994="nulová",J994,0)</f>
        <v>0</v>
      </c>
      <c r="BJ994" s="17" t="s">
        <v>148</v>
      </c>
      <c r="BK994" s="228">
        <f>ROUND(I994*H994,2)</f>
        <v>0</v>
      </c>
      <c r="BL994" s="17" t="s">
        <v>278</v>
      </c>
      <c r="BM994" s="227" t="s">
        <v>1199</v>
      </c>
    </row>
    <row r="995" s="13" customFormat="1">
      <c r="A995" s="13"/>
      <c r="B995" s="229"/>
      <c r="C995" s="230"/>
      <c r="D995" s="231" t="s">
        <v>150</v>
      </c>
      <c r="E995" s="232" t="s">
        <v>1</v>
      </c>
      <c r="F995" s="233" t="s">
        <v>1200</v>
      </c>
      <c r="G995" s="230"/>
      <c r="H995" s="232" t="s">
        <v>1</v>
      </c>
      <c r="I995" s="234"/>
      <c r="J995" s="230"/>
      <c r="K995" s="230"/>
      <c r="L995" s="235"/>
      <c r="M995" s="236"/>
      <c r="N995" s="237"/>
      <c r="O995" s="237"/>
      <c r="P995" s="237"/>
      <c r="Q995" s="237"/>
      <c r="R995" s="237"/>
      <c r="S995" s="237"/>
      <c r="T995" s="23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9" t="s">
        <v>150</v>
      </c>
      <c r="AU995" s="239" t="s">
        <v>148</v>
      </c>
      <c r="AV995" s="13" t="s">
        <v>81</v>
      </c>
      <c r="AW995" s="13" t="s">
        <v>30</v>
      </c>
      <c r="AX995" s="13" t="s">
        <v>73</v>
      </c>
      <c r="AY995" s="239" t="s">
        <v>139</v>
      </c>
    </row>
    <row r="996" s="14" customFormat="1">
      <c r="A996" s="14"/>
      <c r="B996" s="240"/>
      <c r="C996" s="241"/>
      <c r="D996" s="231" t="s">
        <v>150</v>
      </c>
      <c r="E996" s="242" t="s">
        <v>1</v>
      </c>
      <c r="F996" s="243" t="s">
        <v>268</v>
      </c>
      <c r="G996" s="241"/>
      <c r="H996" s="244">
        <v>14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150</v>
      </c>
      <c r="AU996" s="250" t="s">
        <v>148</v>
      </c>
      <c r="AV996" s="14" t="s">
        <v>148</v>
      </c>
      <c r="AW996" s="14" t="s">
        <v>30</v>
      </c>
      <c r="AX996" s="14" t="s">
        <v>73</v>
      </c>
      <c r="AY996" s="250" t="s">
        <v>139</v>
      </c>
    </row>
    <row r="997" s="15" customFormat="1">
      <c r="A997" s="15"/>
      <c r="B997" s="251"/>
      <c r="C997" s="252"/>
      <c r="D997" s="231" t="s">
        <v>150</v>
      </c>
      <c r="E997" s="253" t="s">
        <v>1</v>
      </c>
      <c r="F997" s="254" t="s">
        <v>164</v>
      </c>
      <c r="G997" s="252"/>
      <c r="H997" s="255">
        <v>14</v>
      </c>
      <c r="I997" s="256"/>
      <c r="J997" s="252"/>
      <c r="K997" s="252"/>
      <c r="L997" s="257"/>
      <c r="M997" s="258"/>
      <c r="N997" s="259"/>
      <c r="O997" s="259"/>
      <c r="P997" s="259"/>
      <c r="Q997" s="259"/>
      <c r="R997" s="259"/>
      <c r="S997" s="259"/>
      <c r="T997" s="260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61" t="s">
        <v>150</v>
      </c>
      <c r="AU997" s="261" t="s">
        <v>148</v>
      </c>
      <c r="AV997" s="15" t="s">
        <v>147</v>
      </c>
      <c r="AW997" s="15" t="s">
        <v>30</v>
      </c>
      <c r="AX997" s="15" t="s">
        <v>81</v>
      </c>
      <c r="AY997" s="261" t="s">
        <v>139</v>
      </c>
    </row>
    <row r="998" s="2" customFormat="1" ht="24.15" customHeight="1">
      <c r="A998" s="38"/>
      <c r="B998" s="39"/>
      <c r="C998" s="262" t="s">
        <v>1201</v>
      </c>
      <c r="D998" s="262" t="s">
        <v>479</v>
      </c>
      <c r="E998" s="263" t="s">
        <v>1202</v>
      </c>
      <c r="F998" s="264" t="s">
        <v>1203</v>
      </c>
      <c r="G998" s="265" t="s">
        <v>177</v>
      </c>
      <c r="H998" s="266">
        <v>16.800000000000001</v>
      </c>
      <c r="I998" s="267"/>
      <c r="J998" s="268">
        <f>ROUND(I998*H998,2)</f>
        <v>0</v>
      </c>
      <c r="K998" s="269"/>
      <c r="L998" s="270"/>
      <c r="M998" s="271" t="s">
        <v>1</v>
      </c>
      <c r="N998" s="272" t="s">
        <v>39</v>
      </c>
      <c r="O998" s="91"/>
      <c r="P998" s="225">
        <f>O998*H998</f>
        <v>0</v>
      </c>
      <c r="Q998" s="225">
        <v>0.00025000000000000001</v>
      </c>
      <c r="R998" s="225">
        <f>Q998*H998</f>
        <v>0.0042000000000000006</v>
      </c>
      <c r="S998" s="225">
        <v>0</v>
      </c>
      <c r="T998" s="226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7" t="s">
        <v>373</v>
      </c>
      <c r="AT998" s="227" t="s">
        <v>479</v>
      </c>
      <c r="AU998" s="227" t="s">
        <v>148</v>
      </c>
      <c r="AY998" s="17" t="s">
        <v>139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17" t="s">
        <v>148</v>
      </c>
      <c r="BK998" s="228">
        <f>ROUND(I998*H998,2)</f>
        <v>0</v>
      </c>
      <c r="BL998" s="17" t="s">
        <v>278</v>
      </c>
      <c r="BM998" s="227" t="s">
        <v>1204</v>
      </c>
    </row>
    <row r="999" s="14" customFormat="1">
      <c r="A999" s="14"/>
      <c r="B999" s="240"/>
      <c r="C999" s="241"/>
      <c r="D999" s="231" t="s">
        <v>150</v>
      </c>
      <c r="E999" s="242" t="s">
        <v>1</v>
      </c>
      <c r="F999" s="243" t="s">
        <v>268</v>
      </c>
      <c r="G999" s="241"/>
      <c r="H999" s="244">
        <v>14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150</v>
      </c>
      <c r="AU999" s="250" t="s">
        <v>148</v>
      </c>
      <c r="AV999" s="14" t="s">
        <v>148</v>
      </c>
      <c r="AW999" s="14" t="s">
        <v>30</v>
      </c>
      <c r="AX999" s="14" t="s">
        <v>81</v>
      </c>
      <c r="AY999" s="250" t="s">
        <v>139</v>
      </c>
    </row>
    <row r="1000" s="14" customFormat="1">
      <c r="A1000" s="14"/>
      <c r="B1000" s="240"/>
      <c r="C1000" s="241"/>
      <c r="D1000" s="231" t="s">
        <v>150</v>
      </c>
      <c r="E1000" s="241"/>
      <c r="F1000" s="243" t="s">
        <v>1205</v>
      </c>
      <c r="G1000" s="241"/>
      <c r="H1000" s="244">
        <v>16.800000000000001</v>
      </c>
      <c r="I1000" s="245"/>
      <c r="J1000" s="241"/>
      <c r="K1000" s="241"/>
      <c r="L1000" s="246"/>
      <c r="M1000" s="247"/>
      <c r="N1000" s="248"/>
      <c r="O1000" s="248"/>
      <c r="P1000" s="248"/>
      <c r="Q1000" s="248"/>
      <c r="R1000" s="248"/>
      <c r="S1000" s="248"/>
      <c r="T1000" s="249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0" t="s">
        <v>150</v>
      </c>
      <c r="AU1000" s="250" t="s">
        <v>148</v>
      </c>
      <c r="AV1000" s="14" t="s">
        <v>148</v>
      </c>
      <c r="AW1000" s="14" t="s">
        <v>4</v>
      </c>
      <c r="AX1000" s="14" t="s">
        <v>81</v>
      </c>
      <c r="AY1000" s="250" t="s">
        <v>139</v>
      </c>
    </row>
    <row r="1001" s="2" customFormat="1" ht="24.15" customHeight="1">
      <c r="A1001" s="38"/>
      <c r="B1001" s="39"/>
      <c r="C1001" s="215" t="s">
        <v>1206</v>
      </c>
      <c r="D1001" s="215" t="s">
        <v>143</v>
      </c>
      <c r="E1001" s="216" t="s">
        <v>1207</v>
      </c>
      <c r="F1001" s="217" t="s">
        <v>1208</v>
      </c>
      <c r="G1001" s="218" t="s">
        <v>146</v>
      </c>
      <c r="H1001" s="219">
        <v>55</v>
      </c>
      <c r="I1001" s="220"/>
      <c r="J1001" s="221">
        <f>ROUND(I1001*H1001,2)</f>
        <v>0</v>
      </c>
      <c r="K1001" s="222"/>
      <c r="L1001" s="44"/>
      <c r="M1001" s="223" t="s">
        <v>1</v>
      </c>
      <c r="N1001" s="224" t="s">
        <v>39</v>
      </c>
      <c r="O1001" s="91"/>
      <c r="P1001" s="225">
        <f>O1001*H1001</f>
        <v>0</v>
      </c>
      <c r="Q1001" s="225">
        <v>0</v>
      </c>
      <c r="R1001" s="225">
        <f>Q1001*H1001</f>
        <v>0</v>
      </c>
      <c r="S1001" s="225">
        <v>0</v>
      </c>
      <c r="T1001" s="226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27" t="s">
        <v>278</v>
      </c>
      <c r="AT1001" s="227" t="s">
        <v>143</v>
      </c>
      <c r="AU1001" s="227" t="s">
        <v>148</v>
      </c>
      <c r="AY1001" s="17" t="s">
        <v>139</v>
      </c>
      <c r="BE1001" s="228">
        <f>IF(N1001="základní",J1001,0)</f>
        <v>0</v>
      </c>
      <c r="BF1001" s="228">
        <f>IF(N1001="snížená",J1001,0)</f>
        <v>0</v>
      </c>
      <c r="BG1001" s="228">
        <f>IF(N1001="zákl. přenesená",J1001,0)</f>
        <v>0</v>
      </c>
      <c r="BH1001" s="228">
        <f>IF(N1001="sníž. přenesená",J1001,0)</f>
        <v>0</v>
      </c>
      <c r="BI1001" s="228">
        <f>IF(N1001="nulová",J1001,0)</f>
        <v>0</v>
      </c>
      <c r="BJ1001" s="17" t="s">
        <v>148</v>
      </c>
      <c r="BK1001" s="228">
        <f>ROUND(I1001*H1001,2)</f>
        <v>0</v>
      </c>
      <c r="BL1001" s="17" t="s">
        <v>278</v>
      </c>
      <c r="BM1001" s="227" t="s">
        <v>1209</v>
      </c>
    </row>
    <row r="1002" s="2" customFormat="1" ht="24.15" customHeight="1">
      <c r="A1002" s="38"/>
      <c r="B1002" s="39"/>
      <c r="C1002" s="215" t="s">
        <v>1210</v>
      </c>
      <c r="D1002" s="215" t="s">
        <v>143</v>
      </c>
      <c r="E1002" s="216" t="s">
        <v>1211</v>
      </c>
      <c r="F1002" s="217" t="s">
        <v>1212</v>
      </c>
      <c r="G1002" s="218" t="s">
        <v>146</v>
      </c>
      <c r="H1002" s="219">
        <v>15</v>
      </c>
      <c r="I1002" s="220"/>
      <c r="J1002" s="221">
        <f>ROUND(I1002*H1002,2)</f>
        <v>0</v>
      </c>
      <c r="K1002" s="222"/>
      <c r="L1002" s="44"/>
      <c r="M1002" s="223" t="s">
        <v>1</v>
      </c>
      <c r="N1002" s="224" t="s">
        <v>39</v>
      </c>
      <c r="O1002" s="91"/>
      <c r="P1002" s="225">
        <f>O1002*H1002</f>
        <v>0</v>
      </c>
      <c r="Q1002" s="225">
        <v>0</v>
      </c>
      <c r="R1002" s="225">
        <f>Q1002*H1002</f>
        <v>0</v>
      </c>
      <c r="S1002" s="225">
        <v>0</v>
      </c>
      <c r="T1002" s="226">
        <f>S1002*H1002</f>
        <v>0</v>
      </c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R1002" s="227" t="s">
        <v>278</v>
      </c>
      <c r="AT1002" s="227" t="s">
        <v>143</v>
      </c>
      <c r="AU1002" s="227" t="s">
        <v>148</v>
      </c>
      <c r="AY1002" s="17" t="s">
        <v>139</v>
      </c>
      <c r="BE1002" s="228">
        <f>IF(N1002="základní",J1002,0)</f>
        <v>0</v>
      </c>
      <c r="BF1002" s="228">
        <f>IF(N1002="snížená",J1002,0)</f>
        <v>0</v>
      </c>
      <c r="BG1002" s="228">
        <f>IF(N1002="zákl. přenesená",J1002,0)</f>
        <v>0</v>
      </c>
      <c r="BH1002" s="228">
        <f>IF(N1002="sníž. přenesená",J1002,0)</f>
        <v>0</v>
      </c>
      <c r="BI1002" s="228">
        <f>IF(N1002="nulová",J1002,0)</f>
        <v>0</v>
      </c>
      <c r="BJ1002" s="17" t="s">
        <v>148</v>
      </c>
      <c r="BK1002" s="228">
        <f>ROUND(I1002*H1002,2)</f>
        <v>0</v>
      </c>
      <c r="BL1002" s="17" t="s">
        <v>278</v>
      </c>
      <c r="BM1002" s="227" t="s">
        <v>1213</v>
      </c>
    </row>
    <row r="1003" s="14" customFormat="1">
      <c r="A1003" s="14"/>
      <c r="B1003" s="240"/>
      <c r="C1003" s="241"/>
      <c r="D1003" s="231" t="s">
        <v>150</v>
      </c>
      <c r="E1003" s="242" t="s">
        <v>1</v>
      </c>
      <c r="F1003" s="243" t="s">
        <v>274</v>
      </c>
      <c r="G1003" s="241"/>
      <c r="H1003" s="244">
        <v>15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150</v>
      </c>
      <c r="AU1003" s="250" t="s">
        <v>148</v>
      </c>
      <c r="AV1003" s="14" t="s">
        <v>148</v>
      </c>
      <c r="AW1003" s="14" t="s">
        <v>30</v>
      </c>
      <c r="AX1003" s="14" t="s">
        <v>81</v>
      </c>
      <c r="AY1003" s="250" t="s">
        <v>139</v>
      </c>
    </row>
    <row r="1004" s="2" customFormat="1" ht="21.75" customHeight="1">
      <c r="A1004" s="38"/>
      <c r="B1004" s="39"/>
      <c r="C1004" s="215" t="s">
        <v>1214</v>
      </c>
      <c r="D1004" s="215" t="s">
        <v>143</v>
      </c>
      <c r="E1004" s="216" t="s">
        <v>1215</v>
      </c>
      <c r="F1004" s="217" t="s">
        <v>1216</v>
      </c>
      <c r="G1004" s="218" t="s">
        <v>146</v>
      </c>
      <c r="H1004" s="219">
        <v>38</v>
      </c>
      <c r="I1004" s="220"/>
      <c r="J1004" s="221">
        <f>ROUND(I1004*H1004,2)</f>
        <v>0</v>
      </c>
      <c r="K1004" s="222"/>
      <c r="L1004" s="44"/>
      <c r="M1004" s="223" t="s">
        <v>1</v>
      </c>
      <c r="N1004" s="224" t="s">
        <v>39</v>
      </c>
      <c r="O1004" s="91"/>
      <c r="P1004" s="225">
        <f>O1004*H1004</f>
        <v>0</v>
      </c>
      <c r="Q1004" s="225">
        <v>0</v>
      </c>
      <c r="R1004" s="225">
        <f>Q1004*H1004</f>
        <v>0</v>
      </c>
      <c r="S1004" s="225">
        <v>0</v>
      </c>
      <c r="T1004" s="226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27" t="s">
        <v>278</v>
      </c>
      <c r="AT1004" s="227" t="s">
        <v>143</v>
      </c>
      <c r="AU1004" s="227" t="s">
        <v>148</v>
      </c>
      <c r="AY1004" s="17" t="s">
        <v>139</v>
      </c>
      <c r="BE1004" s="228">
        <f>IF(N1004="základní",J1004,0)</f>
        <v>0</v>
      </c>
      <c r="BF1004" s="228">
        <f>IF(N1004="snížená",J1004,0)</f>
        <v>0</v>
      </c>
      <c r="BG1004" s="228">
        <f>IF(N1004="zákl. přenesená",J1004,0)</f>
        <v>0</v>
      </c>
      <c r="BH1004" s="228">
        <f>IF(N1004="sníž. přenesená",J1004,0)</f>
        <v>0</v>
      </c>
      <c r="BI1004" s="228">
        <f>IF(N1004="nulová",J1004,0)</f>
        <v>0</v>
      </c>
      <c r="BJ1004" s="17" t="s">
        <v>148</v>
      </c>
      <c r="BK1004" s="228">
        <f>ROUND(I1004*H1004,2)</f>
        <v>0</v>
      </c>
      <c r="BL1004" s="17" t="s">
        <v>278</v>
      </c>
      <c r="BM1004" s="227" t="s">
        <v>1217</v>
      </c>
    </row>
    <row r="1005" s="2" customFormat="1" ht="24.15" customHeight="1">
      <c r="A1005" s="38"/>
      <c r="B1005" s="39"/>
      <c r="C1005" s="215" t="s">
        <v>1218</v>
      </c>
      <c r="D1005" s="215" t="s">
        <v>143</v>
      </c>
      <c r="E1005" s="216" t="s">
        <v>1219</v>
      </c>
      <c r="F1005" s="217" t="s">
        <v>1220</v>
      </c>
      <c r="G1005" s="218" t="s">
        <v>146</v>
      </c>
      <c r="H1005" s="219">
        <v>1</v>
      </c>
      <c r="I1005" s="220"/>
      <c r="J1005" s="221">
        <f>ROUND(I1005*H1005,2)</f>
        <v>0</v>
      </c>
      <c r="K1005" s="222"/>
      <c r="L1005" s="44"/>
      <c r="M1005" s="223" t="s">
        <v>1</v>
      </c>
      <c r="N1005" s="224" t="s">
        <v>39</v>
      </c>
      <c r="O1005" s="91"/>
      <c r="P1005" s="225">
        <f>O1005*H1005</f>
        <v>0</v>
      </c>
      <c r="Q1005" s="225">
        <v>0</v>
      </c>
      <c r="R1005" s="225">
        <f>Q1005*H1005</f>
        <v>0</v>
      </c>
      <c r="S1005" s="225">
        <v>0</v>
      </c>
      <c r="T1005" s="226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7" t="s">
        <v>278</v>
      </c>
      <c r="AT1005" s="227" t="s">
        <v>143</v>
      </c>
      <c r="AU1005" s="227" t="s">
        <v>148</v>
      </c>
      <c r="AY1005" s="17" t="s">
        <v>139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17" t="s">
        <v>148</v>
      </c>
      <c r="BK1005" s="228">
        <f>ROUND(I1005*H1005,2)</f>
        <v>0</v>
      </c>
      <c r="BL1005" s="17" t="s">
        <v>278</v>
      </c>
      <c r="BM1005" s="227" t="s">
        <v>1221</v>
      </c>
    </row>
    <row r="1006" s="2" customFormat="1" ht="24.15" customHeight="1">
      <c r="A1006" s="38"/>
      <c r="B1006" s="39"/>
      <c r="C1006" s="262" t="s">
        <v>1222</v>
      </c>
      <c r="D1006" s="262" t="s">
        <v>479</v>
      </c>
      <c r="E1006" s="263" t="s">
        <v>1223</v>
      </c>
      <c r="F1006" s="264" t="s">
        <v>1224</v>
      </c>
      <c r="G1006" s="265" t="s">
        <v>146</v>
      </c>
      <c r="H1006" s="266">
        <v>1</v>
      </c>
      <c r="I1006" s="267"/>
      <c r="J1006" s="268">
        <f>ROUND(I1006*H1006,2)</f>
        <v>0</v>
      </c>
      <c r="K1006" s="269"/>
      <c r="L1006" s="270"/>
      <c r="M1006" s="271" t="s">
        <v>1</v>
      </c>
      <c r="N1006" s="272" t="s">
        <v>39</v>
      </c>
      <c r="O1006" s="91"/>
      <c r="P1006" s="225">
        <f>O1006*H1006</f>
        <v>0</v>
      </c>
      <c r="Q1006" s="225">
        <v>0.0016199999999999999</v>
      </c>
      <c r="R1006" s="225">
        <f>Q1006*H1006</f>
        <v>0.0016199999999999999</v>
      </c>
      <c r="S1006" s="225">
        <v>0</v>
      </c>
      <c r="T1006" s="226">
        <f>S1006*H1006</f>
        <v>0</v>
      </c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R1006" s="227" t="s">
        <v>373</v>
      </c>
      <c r="AT1006" s="227" t="s">
        <v>479</v>
      </c>
      <c r="AU1006" s="227" t="s">
        <v>148</v>
      </c>
      <c r="AY1006" s="17" t="s">
        <v>139</v>
      </c>
      <c r="BE1006" s="228">
        <f>IF(N1006="základní",J1006,0)</f>
        <v>0</v>
      </c>
      <c r="BF1006" s="228">
        <f>IF(N1006="snížená",J1006,0)</f>
        <v>0</v>
      </c>
      <c r="BG1006" s="228">
        <f>IF(N1006="zákl. přenesená",J1006,0)</f>
        <v>0</v>
      </c>
      <c r="BH1006" s="228">
        <f>IF(N1006="sníž. přenesená",J1006,0)</f>
        <v>0</v>
      </c>
      <c r="BI1006" s="228">
        <f>IF(N1006="nulová",J1006,0)</f>
        <v>0</v>
      </c>
      <c r="BJ1006" s="17" t="s">
        <v>148</v>
      </c>
      <c r="BK1006" s="228">
        <f>ROUND(I1006*H1006,2)</f>
        <v>0</v>
      </c>
      <c r="BL1006" s="17" t="s">
        <v>278</v>
      </c>
      <c r="BM1006" s="227" t="s">
        <v>1225</v>
      </c>
    </row>
    <row r="1007" s="2" customFormat="1" ht="24.15" customHeight="1">
      <c r="A1007" s="38"/>
      <c r="B1007" s="39"/>
      <c r="C1007" s="215" t="s">
        <v>1226</v>
      </c>
      <c r="D1007" s="215" t="s">
        <v>143</v>
      </c>
      <c r="E1007" s="216" t="s">
        <v>1227</v>
      </c>
      <c r="F1007" s="217" t="s">
        <v>1228</v>
      </c>
      <c r="G1007" s="218" t="s">
        <v>146</v>
      </c>
      <c r="H1007" s="219">
        <v>1</v>
      </c>
      <c r="I1007" s="220"/>
      <c r="J1007" s="221">
        <f>ROUND(I1007*H1007,2)</f>
        <v>0</v>
      </c>
      <c r="K1007" s="222"/>
      <c r="L1007" s="44"/>
      <c r="M1007" s="223" t="s">
        <v>1</v>
      </c>
      <c r="N1007" s="224" t="s">
        <v>39</v>
      </c>
      <c r="O1007" s="91"/>
      <c r="P1007" s="225">
        <f>O1007*H1007</f>
        <v>0</v>
      </c>
      <c r="Q1007" s="225">
        <v>0</v>
      </c>
      <c r="R1007" s="225">
        <f>Q1007*H1007</f>
        <v>0</v>
      </c>
      <c r="S1007" s="225">
        <v>0.014999999999999999</v>
      </c>
      <c r="T1007" s="226">
        <f>S1007*H1007</f>
        <v>0.014999999999999999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27" t="s">
        <v>278</v>
      </c>
      <c r="AT1007" s="227" t="s">
        <v>143</v>
      </c>
      <c r="AU1007" s="227" t="s">
        <v>148</v>
      </c>
      <c r="AY1007" s="17" t="s">
        <v>139</v>
      </c>
      <c r="BE1007" s="228">
        <f>IF(N1007="základní",J1007,0)</f>
        <v>0</v>
      </c>
      <c r="BF1007" s="228">
        <f>IF(N1007="snížená",J1007,0)</f>
        <v>0</v>
      </c>
      <c r="BG1007" s="228">
        <f>IF(N1007="zákl. přenesená",J1007,0)</f>
        <v>0</v>
      </c>
      <c r="BH1007" s="228">
        <f>IF(N1007="sníž. přenesená",J1007,0)</f>
        <v>0</v>
      </c>
      <c r="BI1007" s="228">
        <f>IF(N1007="nulová",J1007,0)</f>
        <v>0</v>
      </c>
      <c r="BJ1007" s="17" t="s">
        <v>148</v>
      </c>
      <c r="BK1007" s="228">
        <f>ROUND(I1007*H1007,2)</f>
        <v>0</v>
      </c>
      <c r="BL1007" s="17" t="s">
        <v>278</v>
      </c>
      <c r="BM1007" s="227" t="s">
        <v>1229</v>
      </c>
    </row>
    <row r="1008" s="2" customFormat="1" ht="24.15" customHeight="1">
      <c r="A1008" s="38"/>
      <c r="B1008" s="39"/>
      <c r="C1008" s="215" t="s">
        <v>1230</v>
      </c>
      <c r="D1008" s="215" t="s">
        <v>143</v>
      </c>
      <c r="E1008" s="216" t="s">
        <v>1231</v>
      </c>
      <c r="F1008" s="217" t="s">
        <v>1232</v>
      </c>
      <c r="G1008" s="218" t="s">
        <v>146</v>
      </c>
      <c r="H1008" s="219">
        <v>6</v>
      </c>
      <c r="I1008" s="220"/>
      <c r="J1008" s="221">
        <f>ROUND(I1008*H1008,2)</f>
        <v>0</v>
      </c>
      <c r="K1008" s="222"/>
      <c r="L1008" s="44"/>
      <c r="M1008" s="223" t="s">
        <v>1</v>
      </c>
      <c r="N1008" s="224" t="s">
        <v>39</v>
      </c>
      <c r="O1008" s="91"/>
      <c r="P1008" s="225">
        <f>O1008*H1008</f>
        <v>0</v>
      </c>
      <c r="Q1008" s="225">
        <v>0</v>
      </c>
      <c r="R1008" s="225">
        <f>Q1008*H1008</f>
        <v>0</v>
      </c>
      <c r="S1008" s="225">
        <v>0.00023000000000000001</v>
      </c>
      <c r="T1008" s="226">
        <f>S1008*H1008</f>
        <v>0.0013800000000000002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27" t="s">
        <v>278</v>
      </c>
      <c r="AT1008" s="227" t="s">
        <v>143</v>
      </c>
      <c r="AU1008" s="227" t="s">
        <v>148</v>
      </c>
      <c r="AY1008" s="17" t="s">
        <v>139</v>
      </c>
      <c r="BE1008" s="228">
        <f>IF(N1008="základní",J1008,0)</f>
        <v>0</v>
      </c>
      <c r="BF1008" s="228">
        <f>IF(N1008="snížená",J1008,0)</f>
        <v>0</v>
      </c>
      <c r="BG1008" s="228">
        <f>IF(N1008="zákl. přenesená",J1008,0)</f>
        <v>0</v>
      </c>
      <c r="BH1008" s="228">
        <f>IF(N1008="sníž. přenesená",J1008,0)</f>
        <v>0</v>
      </c>
      <c r="BI1008" s="228">
        <f>IF(N1008="nulová",J1008,0)</f>
        <v>0</v>
      </c>
      <c r="BJ1008" s="17" t="s">
        <v>148</v>
      </c>
      <c r="BK1008" s="228">
        <f>ROUND(I1008*H1008,2)</f>
        <v>0</v>
      </c>
      <c r="BL1008" s="17" t="s">
        <v>278</v>
      </c>
      <c r="BM1008" s="227" t="s">
        <v>1233</v>
      </c>
    </row>
    <row r="1009" s="14" customFormat="1">
      <c r="A1009" s="14"/>
      <c r="B1009" s="240"/>
      <c r="C1009" s="241"/>
      <c r="D1009" s="231" t="s">
        <v>150</v>
      </c>
      <c r="E1009" s="242" t="s">
        <v>1</v>
      </c>
      <c r="F1009" s="243" t="s">
        <v>152</v>
      </c>
      <c r="G1009" s="241"/>
      <c r="H1009" s="244">
        <v>6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150</v>
      </c>
      <c r="AU1009" s="250" t="s">
        <v>148</v>
      </c>
      <c r="AV1009" s="14" t="s">
        <v>148</v>
      </c>
      <c r="AW1009" s="14" t="s">
        <v>30</v>
      </c>
      <c r="AX1009" s="14" t="s">
        <v>81</v>
      </c>
      <c r="AY1009" s="250" t="s">
        <v>139</v>
      </c>
    </row>
    <row r="1010" s="2" customFormat="1" ht="24.15" customHeight="1">
      <c r="A1010" s="38"/>
      <c r="B1010" s="39"/>
      <c r="C1010" s="215" t="s">
        <v>1234</v>
      </c>
      <c r="D1010" s="215" t="s">
        <v>143</v>
      </c>
      <c r="E1010" s="216" t="s">
        <v>1235</v>
      </c>
      <c r="F1010" s="217" t="s">
        <v>1236</v>
      </c>
      <c r="G1010" s="218" t="s">
        <v>146</v>
      </c>
      <c r="H1010" s="219">
        <v>1</v>
      </c>
      <c r="I1010" s="220"/>
      <c r="J1010" s="221">
        <f>ROUND(I1010*H1010,2)</f>
        <v>0</v>
      </c>
      <c r="K1010" s="222"/>
      <c r="L1010" s="44"/>
      <c r="M1010" s="223" t="s">
        <v>1</v>
      </c>
      <c r="N1010" s="224" t="s">
        <v>39</v>
      </c>
      <c r="O1010" s="91"/>
      <c r="P1010" s="225">
        <f>O1010*H1010</f>
        <v>0</v>
      </c>
      <c r="Q1010" s="225">
        <v>0</v>
      </c>
      <c r="R1010" s="225">
        <f>Q1010*H1010</f>
        <v>0</v>
      </c>
      <c r="S1010" s="225">
        <v>0</v>
      </c>
      <c r="T1010" s="226">
        <f>S1010*H1010</f>
        <v>0</v>
      </c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R1010" s="227" t="s">
        <v>278</v>
      </c>
      <c r="AT1010" s="227" t="s">
        <v>143</v>
      </c>
      <c r="AU1010" s="227" t="s">
        <v>148</v>
      </c>
      <c r="AY1010" s="17" t="s">
        <v>139</v>
      </c>
      <c r="BE1010" s="228">
        <f>IF(N1010="základní",J1010,0)</f>
        <v>0</v>
      </c>
      <c r="BF1010" s="228">
        <f>IF(N1010="snížená",J1010,0)</f>
        <v>0</v>
      </c>
      <c r="BG1010" s="228">
        <f>IF(N1010="zákl. přenesená",J1010,0)</f>
        <v>0</v>
      </c>
      <c r="BH1010" s="228">
        <f>IF(N1010="sníž. přenesená",J1010,0)</f>
        <v>0</v>
      </c>
      <c r="BI1010" s="228">
        <f>IF(N1010="nulová",J1010,0)</f>
        <v>0</v>
      </c>
      <c r="BJ1010" s="17" t="s">
        <v>148</v>
      </c>
      <c r="BK1010" s="228">
        <f>ROUND(I1010*H1010,2)</f>
        <v>0</v>
      </c>
      <c r="BL1010" s="17" t="s">
        <v>278</v>
      </c>
      <c r="BM1010" s="227" t="s">
        <v>1237</v>
      </c>
    </row>
    <row r="1011" s="2" customFormat="1" ht="24.15" customHeight="1">
      <c r="A1011" s="38"/>
      <c r="B1011" s="39"/>
      <c r="C1011" s="215" t="s">
        <v>1238</v>
      </c>
      <c r="D1011" s="215" t="s">
        <v>143</v>
      </c>
      <c r="E1011" s="216" t="s">
        <v>1239</v>
      </c>
      <c r="F1011" s="217" t="s">
        <v>1240</v>
      </c>
      <c r="G1011" s="218" t="s">
        <v>146</v>
      </c>
      <c r="H1011" s="219">
        <v>7</v>
      </c>
      <c r="I1011" s="220"/>
      <c r="J1011" s="221">
        <f>ROUND(I1011*H1011,2)</f>
        <v>0</v>
      </c>
      <c r="K1011" s="222"/>
      <c r="L1011" s="44"/>
      <c r="M1011" s="223" t="s">
        <v>1</v>
      </c>
      <c r="N1011" s="224" t="s">
        <v>39</v>
      </c>
      <c r="O1011" s="91"/>
      <c r="P1011" s="225">
        <f>O1011*H1011</f>
        <v>0</v>
      </c>
      <c r="Q1011" s="225">
        <v>0</v>
      </c>
      <c r="R1011" s="225">
        <f>Q1011*H1011</f>
        <v>0</v>
      </c>
      <c r="S1011" s="225">
        <v>0</v>
      </c>
      <c r="T1011" s="226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27" t="s">
        <v>278</v>
      </c>
      <c r="AT1011" s="227" t="s">
        <v>143</v>
      </c>
      <c r="AU1011" s="227" t="s">
        <v>148</v>
      </c>
      <c r="AY1011" s="17" t="s">
        <v>139</v>
      </c>
      <c r="BE1011" s="228">
        <f>IF(N1011="základní",J1011,0)</f>
        <v>0</v>
      </c>
      <c r="BF1011" s="228">
        <f>IF(N1011="snížená",J1011,0)</f>
        <v>0</v>
      </c>
      <c r="BG1011" s="228">
        <f>IF(N1011="zákl. přenesená",J1011,0)</f>
        <v>0</v>
      </c>
      <c r="BH1011" s="228">
        <f>IF(N1011="sníž. přenesená",J1011,0)</f>
        <v>0</v>
      </c>
      <c r="BI1011" s="228">
        <f>IF(N1011="nulová",J1011,0)</f>
        <v>0</v>
      </c>
      <c r="BJ1011" s="17" t="s">
        <v>148</v>
      </c>
      <c r="BK1011" s="228">
        <f>ROUND(I1011*H1011,2)</f>
        <v>0</v>
      </c>
      <c r="BL1011" s="17" t="s">
        <v>278</v>
      </c>
      <c r="BM1011" s="227" t="s">
        <v>1241</v>
      </c>
    </row>
    <row r="1012" s="13" customFormat="1">
      <c r="A1012" s="13"/>
      <c r="B1012" s="229"/>
      <c r="C1012" s="230"/>
      <c r="D1012" s="231" t="s">
        <v>150</v>
      </c>
      <c r="E1012" s="232" t="s">
        <v>1</v>
      </c>
      <c r="F1012" s="233" t="s">
        <v>240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150</v>
      </c>
      <c r="AU1012" s="239" t="s">
        <v>148</v>
      </c>
      <c r="AV1012" s="13" t="s">
        <v>81</v>
      </c>
      <c r="AW1012" s="13" t="s">
        <v>30</v>
      </c>
      <c r="AX1012" s="13" t="s">
        <v>73</v>
      </c>
      <c r="AY1012" s="239" t="s">
        <v>139</v>
      </c>
    </row>
    <row r="1013" s="14" customFormat="1">
      <c r="A1013" s="14"/>
      <c r="B1013" s="240"/>
      <c r="C1013" s="241"/>
      <c r="D1013" s="231" t="s">
        <v>150</v>
      </c>
      <c r="E1013" s="242" t="s">
        <v>1</v>
      </c>
      <c r="F1013" s="243" t="s">
        <v>148</v>
      </c>
      <c r="G1013" s="241"/>
      <c r="H1013" s="244">
        <v>2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150</v>
      </c>
      <c r="AU1013" s="250" t="s">
        <v>148</v>
      </c>
      <c r="AV1013" s="14" t="s">
        <v>148</v>
      </c>
      <c r="AW1013" s="14" t="s">
        <v>30</v>
      </c>
      <c r="AX1013" s="14" t="s">
        <v>73</v>
      </c>
      <c r="AY1013" s="250" t="s">
        <v>139</v>
      </c>
    </row>
    <row r="1014" s="13" customFormat="1">
      <c r="A1014" s="13"/>
      <c r="B1014" s="229"/>
      <c r="C1014" s="230"/>
      <c r="D1014" s="231" t="s">
        <v>150</v>
      </c>
      <c r="E1014" s="232" t="s">
        <v>1</v>
      </c>
      <c r="F1014" s="233" t="s">
        <v>168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150</v>
      </c>
      <c r="AU1014" s="239" t="s">
        <v>148</v>
      </c>
      <c r="AV1014" s="13" t="s">
        <v>81</v>
      </c>
      <c r="AW1014" s="13" t="s">
        <v>30</v>
      </c>
      <c r="AX1014" s="13" t="s">
        <v>73</v>
      </c>
      <c r="AY1014" s="239" t="s">
        <v>139</v>
      </c>
    </row>
    <row r="1015" s="14" customFormat="1">
      <c r="A1015" s="14"/>
      <c r="B1015" s="240"/>
      <c r="C1015" s="241"/>
      <c r="D1015" s="231" t="s">
        <v>150</v>
      </c>
      <c r="E1015" s="242" t="s">
        <v>1</v>
      </c>
      <c r="F1015" s="243" t="s">
        <v>148</v>
      </c>
      <c r="G1015" s="241"/>
      <c r="H1015" s="244">
        <v>2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150</v>
      </c>
      <c r="AU1015" s="250" t="s">
        <v>148</v>
      </c>
      <c r="AV1015" s="14" t="s">
        <v>148</v>
      </c>
      <c r="AW1015" s="14" t="s">
        <v>30</v>
      </c>
      <c r="AX1015" s="14" t="s">
        <v>73</v>
      </c>
      <c r="AY1015" s="250" t="s">
        <v>139</v>
      </c>
    </row>
    <row r="1016" s="13" customFormat="1">
      <c r="A1016" s="13"/>
      <c r="B1016" s="229"/>
      <c r="C1016" s="230"/>
      <c r="D1016" s="231" t="s">
        <v>150</v>
      </c>
      <c r="E1016" s="232" t="s">
        <v>1</v>
      </c>
      <c r="F1016" s="233" t="s">
        <v>197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150</v>
      </c>
      <c r="AU1016" s="239" t="s">
        <v>148</v>
      </c>
      <c r="AV1016" s="13" t="s">
        <v>81</v>
      </c>
      <c r="AW1016" s="13" t="s">
        <v>30</v>
      </c>
      <c r="AX1016" s="13" t="s">
        <v>73</v>
      </c>
      <c r="AY1016" s="239" t="s">
        <v>139</v>
      </c>
    </row>
    <row r="1017" s="14" customFormat="1">
      <c r="A1017" s="14"/>
      <c r="B1017" s="240"/>
      <c r="C1017" s="241"/>
      <c r="D1017" s="231" t="s">
        <v>150</v>
      </c>
      <c r="E1017" s="242" t="s">
        <v>1</v>
      </c>
      <c r="F1017" s="243" t="s">
        <v>81</v>
      </c>
      <c r="G1017" s="241"/>
      <c r="H1017" s="244">
        <v>1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150</v>
      </c>
      <c r="AU1017" s="250" t="s">
        <v>148</v>
      </c>
      <c r="AV1017" s="14" t="s">
        <v>148</v>
      </c>
      <c r="AW1017" s="14" t="s">
        <v>30</v>
      </c>
      <c r="AX1017" s="14" t="s">
        <v>73</v>
      </c>
      <c r="AY1017" s="250" t="s">
        <v>139</v>
      </c>
    </row>
    <row r="1018" s="13" customFormat="1">
      <c r="A1018" s="13"/>
      <c r="B1018" s="229"/>
      <c r="C1018" s="230"/>
      <c r="D1018" s="231" t="s">
        <v>150</v>
      </c>
      <c r="E1018" s="232" t="s">
        <v>1</v>
      </c>
      <c r="F1018" s="233" t="s">
        <v>195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150</v>
      </c>
      <c r="AU1018" s="239" t="s">
        <v>148</v>
      </c>
      <c r="AV1018" s="13" t="s">
        <v>81</v>
      </c>
      <c r="AW1018" s="13" t="s">
        <v>30</v>
      </c>
      <c r="AX1018" s="13" t="s">
        <v>73</v>
      </c>
      <c r="AY1018" s="239" t="s">
        <v>139</v>
      </c>
    </row>
    <row r="1019" s="14" customFormat="1">
      <c r="A1019" s="14"/>
      <c r="B1019" s="240"/>
      <c r="C1019" s="241"/>
      <c r="D1019" s="231" t="s">
        <v>150</v>
      </c>
      <c r="E1019" s="242" t="s">
        <v>1</v>
      </c>
      <c r="F1019" s="243" t="s">
        <v>81</v>
      </c>
      <c r="G1019" s="241"/>
      <c r="H1019" s="244">
        <v>1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150</v>
      </c>
      <c r="AU1019" s="250" t="s">
        <v>148</v>
      </c>
      <c r="AV1019" s="14" t="s">
        <v>148</v>
      </c>
      <c r="AW1019" s="14" t="s">
        <v>30</v>
      </c>
      <c r="AX1019" s="14" t="s">
        <v>73</v>
      </c>
      <c r="AY1019" s="250" t="s">
        <v>139</v>
      </c>
    </row>
    <row r="1020" s="13" customFormat="1">
      <c r="A1020" s="13"/>
      <c r="B1020" s="229"/>
      <c r="C1020" s="230"/>
      <c r="D1020" s="231" t="s">
        <v>150</v>
      </c>
      <c r="E1020" s="232" t="s">
        <v>1</v>
      </c>
      <c r="F1020" s="233" t="s">
        <v>202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150</v>
      </c>
      <c r="AU1020" s="239" t="s">
        <v>148</v>
      </c>
      <c r="AV1020" s="13" t="s">
        <v>81</v>
      </c>
      <c r="AW1020" s="13" t="s">
        <v>30</v>
      </c>
      <c r="AX1020" s="13" t="s">
        <v>73</v>
      </c>
      <c r="AY1020" s="239" t="s">
        <v>139</v>
      </c>
    </row>
    <row r="1021" s="14" customFormat="1">
      <c r="A1021" s="14"/>
      <c r="B1021" s="240"/>
      <c r="C1021" s="241"/>
      <c r="D1021" s="231" t="s">
        <v>150</v>
      </c>
      <c r="E1021" s="242" t="s">
        <v>1</v>
      </c>
      <c r="F1021" s="243" t="s">
        <v>81</v>
      </c>
      <c r="G1021" s="241"/>
      <c r="H1021" s="244">
        <v>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150</v>
      </c>
      <c r="AU1021" s="250" t="s">
        <v>148</v>
      </c>
      <c r="AV1021" s="14" t="s">
        <v>148</v>
      </c>
      <c r="AW1021" s="14" t="s">
        <v>30</v>
      </c>
      <c r="AX1021" s="14" t="s">
        <v>73</v>
      </c>
      <c r="AY1021" s="250" t="s">
        <v>139</v>
      </c>
    </row>
    <row r="1022" s="15" customFormat="1">
      <c r="A1022" s="15"/>
      <c r="B1022" s="251"/>
      <c r="C1022" s="252"/>
      <c r="D1022" s="231" t="s">
        <v>150</v>
      </c>
      <c r="E1022" s="253" t="s">
        <v>1</v>
      </c>
      <c r="F1022" s="254" t="s">
        <v>164</v>
      </c>
      <c r="G1022" s="252"/>
      <c r="H1022" s="255">
        <v>7</v>
      </c>
      <c r="I1022" s="256"/>
      <c r="J1022" s="252"/>
      <c r="K1022" s="252"/>
      <c r="L1022" s="257"/>
      <c r="M1022" s="258"/>
      <c r="N1022" s="259"/>
      <c r="O1022" s="259"/>
      <c r="P1022" s="259"/>
      <c r="Q1022" s="259"/>
      <c r="R1022" s="259"/>
      <c r="S1022" s="259"/>
      <c r="T1022" s="260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61" t="s">
        <v>150</v>
      </c>
      <c r="AU1022" s="261" t="s">
        <v>148</v>
      </c>
      <c r="AV1022" s="15" t="s">
        <v>147</v>
      </c>
      <c r="AW1022" s="15" t="s">
        <v>30</v>
      </c>
      <c r="AX1022" s="15" t="s">
        <v>81</v>
      </c>
      <c r="AY1022" s="261" t="s">
        <v>139</v>
      </c>
    </row>
    <row r="1023" s="2" customFormat="1" ht="16.5" customHeight="1">
      <c r="A1023" s="38"/>
      <c r="B1023" s="39"/>
      <c r="C1023" s="262" t="s">
        <v>1242</v>
      </c>
      <c r="D1023" s="262" t="s">
        <v>479</v>
      </c>
      <c r="E1023" s="263" t="s">
        <v>1243</v>
      </c>
      <c r="F1023" s="264" t="s">
        <v>1244</v>
      </c>
      <c r="G1023" s="265" t="s">
        <v>146</v>
      </c>
      <c r="H1023" s="266">
        <v>7</v>
      </c>
      <c r="I1023" s="267"/>
      <c r="J1023" s="268">
        <f>ROUND(I1023*H1023,2)</f>
        <v>0</v>
      </c>
      <c r="K1023" s="269"/>
      <c r="L1023" s="270"/>
      <c r="M1023" s="271" t="s">
        <v>1</v>
      </c>
      <c r="N1023" s="272" t="s">
        <v>39</v>
      </c>
      <c r="O1023" s="91"/>
      <c r="P1023" s="225">
        <f>O1023*H1023</f>
        <v>0</v>
      </c>
      <c r="Q1023" s="225">
        <v>4.0000000000000003E-05</v>
      </c>
      <c r="R1023" s="225">
        <f>Q1023*H1023</f>
        <v>0.00028000000000000003</v>
      </c>
      <c r="S1023" s="225">
        <v>0</v>
      </c>
      <c r="T1023" s="226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373</v>
      </c>
      <c r="AT1023" s="227" t="s">
        <v>479</v>
      </c>
      <c r="AU1023" s="227" t="s">
        <v>148</v>
      </c>
      <c r="AY1023" s="17" t="s">
        <v>139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148</v>
      </c>
      <c r="BK1023" s="228">
        <f>ROUND(I1023*H1023,2)</f>
        <v>0</v>
      </c>
      <c r="BL1023" s="17" t="s">
        <v>278</v>
      </c>
      <c r="BM1023" s="227" t="s">
        <v>1245</v>
      </c>
    </row>
    <row r="1024" s="13" customFormat="1">
      <c r="A1024" s="13"/>
      <c r="B1024" s="229"/>
      <c r="C1024" s="230"/>
      <c r="D1024" s="231" t="s">
        <v>150</v>
      </c>
      <c r="E1024" s="232" t="s">
        <v>1</v>
      </c>
      <c r="F1024" s="233" t="s">
        <v>240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150</v>
      </c>
      <c r="AU1024" s="239" t="s">
        <v>148</v>
      </c>
      <c r="AV1024" s="13" t="s">
        <v>81</v>
      </c>
      <c r="AW1024" s="13" t="s">
        <v>30</v>
      </c>
      <c r="AX1024" s="13" t="s">
        <v>73</v>
      </c>
      <c r="AY1024" s="239" t="s">
        <v>139</v>
      </c>
    </row>
    <row r="1025" s="14" customFormat="1">
      <c r="A1025" s="14"/>
      <c r="B1025" s="240"/>
      <c r="C1025" s="241"/>
      <c r="D1025" s="231" t="s">
        <v>150</v>
      </c>
      <c r="E1025" s="242" t="s">
        <v>1</v>
      </c>
      <c r="F1025" s="243" t="s">
        <v>148</v>
      </c>
      <c r="G1025" s="241"/>
      <c r="H1025" s="244">
        <v>2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150</v>
      </c>
      <c r="AU1025" s="250" t="s">
        <v>148</v>
      </c>
      <c r="AV1025" s="14" t="s">
        <v>148</v>
      </c>
      <c r="AW1025" s="14" t="s">
        <v>30</v>
      </c>
      <c r="AX1025" s="14" t="s">
        <v>73</v>
      </c>
      <c r="AY1025" s="250" t="s">
        <v>139</v>
      </c>
    </row>
    <row r="1026" s="13" customFormat="1">
      <c r="A1026" s="13"/>
      <c r="B1026" s="229"/>
      <c r="C1026" s="230"/>
      <c r="D1026" s="231" t="s">
        <v>150</v>
      </c>
      <c r="E1026" s="232" t="s">
        <v>1</v>
      </c>
      <c r="F1026" s="233" t="s">
        <v>202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150</v>
      </c>
      <c r="AU1026" s="239" t="s">
        <v>148</v>
      </c>
      <c r="AV1026" s="13" t="s">
        <v>81</v>
      </c>
      <c r="AW1026" s="13" t="s">
        <v>30</v>
      </c>
      <c r="AX1026" s="13" t="s">
        <v>73</v>
      </c>
      <c r="AY1026" s="239" t="s">
        <v>139</v>
      </c>
    </row>
    <row r="1027" s="14" customFormat="1">
      <c r="A1027" s="14"/>
      <c r="B1027" s="240"/>
      <c r="C1027" s="241"/>
      <c r="D1027" s="231" t="s">
        <v>150</v>
      </c>
      <c r="E1027" s="242" t="s">
        <v>1</v>
      </c>
      <c r="F1027" s="243" t="s">
        <v>81</v>
      </c>
      <c r="G1027" s="241"/>
      <c r="H1027" s="244">
        <v>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150</v>
      </c>
      <c r="AU1027" s="250" t="s">
        <v>148</v>
      </c>
      <c r="AV1027" s="14" t="s">
        <v>148</v>
      </c>
      <c r="AW1027" s="14" t="s">
        <v>30</v>
      </c>
      <c r="AX1027" s="14" t="s">
        <v>73</v>
      </c>
      <c r="AY1027" s="250" t="s">
        <v>139</v>
      </c>
    </row>
    <row r="1028" s="13" customFormat="1">
      <c r="A1028" s="13"/>
      <c r="B1028" s="229"/>
      <c r="C1028" s="230"/>
      <c r="D1028" s="231" t="s">
        <v>150</v>
      </c>
      <c r="E1028" s="232" t="s">
        <v>1</v>
      </c>
      <c r="F1028" s="233" t="s">
        <v>168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150</v>
      </c>
      <c r="AU1028" s="239" t="s">
        <v>148</v>
      </c>
      <c r="AV1028" s="13" t="s">
        <v>81</v>
      </c>
      <c r="AW1028" s="13" t="s">
        <v>30</v>
      </c>
      <c r="AX1028" s="13" t="s">
        <v>73</v>
      </c>
      <c r="AY1028" s="239" t="s">
        <v>139</v>
      </c>
    </row>
    <row r="1029" s="14" customFormat="1">
      <c r="A1029" s="14"/>
      <c r="B1029" s="240"/>
      <c r="C1029" s="241"/>
      <c r="D1029" s="231" t="s">
        <v>150</v>
      </c>
      <c r="E1029" s="242" t="s">
        <v>1</v>
      </c>
      <c r="F1029" s="243" t="s">
        <v>148</v>
      </c>
      <c r="G1029" s="241"/>
      <c r="H1029" s="244">
        <v>2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150</v>
      </c>
      <c r="AU1029" s="250" t="s">
        <v>148</v>
      </c>
      <c r="AV1029" s="14" t="s">
        <v>148</v>
      </c>
      <c r="AW1029" s="14" t="s">
        <v>30</v>
      </c>
      <c r="AX1029" s="14" t="s">
        <v>73</v>
      </c>
      <c r="AY1029" s="250" t="s">
        <v>139</v>
      </c>
    </row>
    <row r="1030" s="13" customFormat="1">
      <c r="A1030" s="13"/>
      <c r="B1030" s="229"/>
      <c r="C1030" s="230"/>
      <c r="D1030" s="231" t="s">
        <v>150</v>
      </c>
      <c r="E1030" s="232" t="s">
        <v>1</v>
      </c>
      <c r="F1030" s="233" t="s">
        <v>197</v>
      </c>
      <c r="G1030" s="230"/>
      <c r="H1030" s="232" t="s">
        <v>1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9" t="s">
        <v>150</v>
      </c>
      <c r="AU1030" s="239" t="s">
        <v>148</v>
      </c>
      <c r="AV1030" s="13" t="s">
        <v>81</v>
      </c>
      <c r="AW1030" s="13" t="s">
        <v>30</v>
      </c>
      <c r="AX1030" s="13" t="s">
        <v>73</v>
      </c>
      <c r="AY1030" s="239" t="s">
        <v>139</v>
      </c>
    </row>
    <row r="1031" s="14" customFormat="1">
      <c r="A1031" s="14"/>
      <c r="B1031" s="240"/>
      <c r="C1031" s="241"/>
      <c r="D1031" s="231" t="s">
        <v>150</v>
      </c>
      <c r="E1031" s="242" t="s">
        <v>1</v>
      </c>
      <c r="F1031" s="243" t="s">
        <v>81</v>
      </c>
      <c r="G1031" s="241"/>
      <c r="H1031" s="244">
        <v>1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0" t="s">
        <v>150</v>
      </c>
      <c r="AU1031" s="250" t="s">
        <v>148</v>
      </c>
      <c r="AV1031" s="14" t="s">
        <v>148</v>
      </c>
      <c r="AW1031" s="14" t="s">
        <v>30</v>
      </c>
      <c r="AX1031" s="14" t="s">
        <v>73</v>
      </c>
      <c r="AY1031" s="250" t="s">
        <v>139</v>
      </c>
    </row>
    <row r="1032" s="13" customFormat="1">
      <c r="A1032" s="13"/>
      <c r="B1032" s="229"/>
      <c r="C1032" s="230"/>
      <c r="D1032" s="231" t="s">
        <v>150</v>
      </c>
      <c r="E1032" s="232" t="s">
        <v>1</v>
      </c>
      <c r="F1032" s="233" t="s">
        <v>195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150</v>
      </c>
      <c r="AU1032" s="239" t="s">
        <v>148</v>
      </c>
      <c r="AV1032" s="13" t="s">
        <v>81</v>
      </c>
      <c r="AW1032" s="13" t="s">
        <v>30</v>
      </c>
      <c r="AX1032" s="13" t="s">
        <v>73</v>
      </c>
      <c r="AY1032" s="239" t="s">
        <v>139</v>
      </c>
    </row>
    <row r="1033" s="14" customFormat="1">
      <c r="A1033" s="14"/>
      <c r="B1033" s="240"/>
      <c r="C1033" s="241"/>
      <c r="D1033" s="231" t="s">
        <v>150</v>
      </c>
      <c r="E1033" s="242" t="s">
        <v>1</v>
      </c>
      <c r="F1033" s="243" t="s">
        <v>81</v>
      </c>
      <c r="G1033" s="241"/>
      <c r="H1033" s="244">
        <v>1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150</v>
      </c>
      <c r="AU1033" s="250" t="s">
        <v>148</v>
      </c>
      <c r="AV1033" s="14" t="s">
        <v>148</v>
      </c>
      <c r="AW1033" s="14" t="s">
        <v>30</v>
      </c>
      <c r="AX1033" s="14" t="s">
        <v>73</v>
      </c>
      <c r="AY1033" s="250" t="s">
        <v>139</v>
      </c>
    </row>
    <row r="1034" s="15" customFormat="1">
      <c r="A1034" s="15"/>
      <c r="B1034" s="251"/>
      <c r="C1034" s="252"/>
      <c r="D1034" s="231" t="s">
        <v>150</v>
      </c>
      <c r="E1034" s="253" t="s">
        <v>1</v>
      </c>
      <c r="F1034" s="254" t="s">
        <v>164</v>
      </c>
      <c r="G1034" s="252"/>
      <c r="H1034" s="255">
        <v>7</v>
      </c>
      <c r="I1034" s="256"/>
      <c r="J1034" s="252"/>
      <c r="K1034" s="252"/>
      <c r="L1034" s="257"/>
      <c r="M1034" s="258"/>
      <c r="N1034" s="259"/>
      <c r="O1034" s="259"/>
      <c r="P1034" s="259"/>
      <c r="Q1034" s="259"/>
      <c r="R1034" s="259"/>
      <c r="S1034" s="259"/>
      <c r="T1034" s="260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61" t="s">
        <v>150</v>
      </c>
      <c r="AU1034" s="261" t="s">
        <v>148</v>
      </c>
      <c r="AV1034" s="15" t="s">
        <v>147</v>
      </c>
      <c r="AW1034" s="15" t="s">
        <v>30</v>
      </c>
      <c r="AX1034" s="15" t="s">
        <v>81</v>
      </c>
      <c r="AY1034" s="261" t="s">
        <v>139</v>
      </c>
    </row>
    <row r="1035" s="2" customFormat="1" ht="24.15" customHeight="1">
      <c r="A1035" s="38"/>
      <c r="B1035" s="39"/>
      <c r="C1035" s="262" t="s">
        <v>1246</v>
      </c>
      <c r="D1035" s="262" t="s">
        <v>479</v>
      </c>
      <c r="E1035" s="263" t="s">
        <v>1247</v>
      </c>
      <c r="F1035" s="264" t="s">
        <v>1248</v>
      </c>
      <c r="G1035" s="265" t="s">
        <v>146</v>
      </c>
      <c r="H1035" s="266">
        <v>7</v>
      </c>
      <c r="I1035" s="267"/>
      <c r="J1035" s="268">
        <f>ROUND(I1035*H1035,2)</f>
        <v>0</v>
      </c>
      <c r="K1035" s="269"/>
      <c r="L1035" s="270"/>
      <c r="M1035" s="271" t="s">
        <v>1</v>
      </c>
      <c r="N1035" s="272" t="s">
        <v>39</v>
      </c>
      <c r="O1035" s="91"/>
      <c r="P1035" s="225">
        <f>O1035*H1035</f>
        <v>0</v>
      </c>
      <c r="Q1035" s="225">
        <v>4.0000000000000003E-05</v>
      </c>
      <c r="R1035" s="225">
        <f>Q1035*H1035</f>
        <v>0.00028000000000000003</v>
      </c>
      <c r="S1035" s="225">
        <v>0</v>
      </c>
      <c r="T1035" s="226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27" t="s">
        <v>373</v>
      </c>
      <c r="AT1035" s="227" t="s">
        <v>479</v>
      </c>
      <c r="AU1035" s="227" t="s">
        <v>148</v>
      </c>
      <c r="AY1035" s="17" t="s">
        <v>139</v>
      </c>
      <c r="BE1035" s="228">
        <f>IF(N1035="základní",J1035,0)</f>
        <v>0</v>
      </c>
      <c r="BF1035" s="228">
        <f>IF(N1035="snížená",J1035,0)</f>
        <v>0</v>
      </c>
      <c r="BG1035" s="228">
        <f>IF(N1035="zákl. přenesená",J1035,0)</f>
        <v>0</v>
      </c>
      <c r="BH1035" s="228">
        <f>IF(N1035="sníž. přenesená",J1035,0)</f>
        <v>0</v>
      </c>
      <c r="BI1035" s="228">
        <f>IF(N1035="nulová",J1035,0)</f>
        <v>0</v>
      </c>
      <c r="BJ1035" s="17" t="s">
        <v>148</v>
      </c>
      <c r="BK1035" s="228">
        <f>ROUND(I1035*H1035,2)</f>
        <v>0</v>
      </c>
      <c r="BL1035" s="17" t="s">
        <v>278</v>
      </c>
      <c r="BM1035" s="227" t="s">
        <v>1249</v>
      </c>
    </row>
    <row r="1036" s="13" customFormat="1">
      <c r="A1036" s="13"/>
      <c r="B1036" s="229"/>
      <c r="C1036" s="230"/>
      <c r="D1036" s="231" t="s">
        <v>150</v>
      </c>
      <c r="E1036" s="232" t="s">
        <v>1</v>
      </c>
      <c r="F1036" s="233" t="s">
        <v>240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150</v>
      </c>
      <c r="AU1036" s="239" t="s">
        <v>148</v>
      </c>
      <c r="AV1036" s="13" t="s">
        <v>81</v>
      </c>
      <c r="AW1036" s="13" t="s">
        <v>30</v>
      </c>
      <c r="AX1036" s="13" t="s">
        <v>73</v>
      </c>
      <c r="AY1036" s="239" t="s">
        <v>139</v>
      </c>
    </row>
    <row r="1037" s="14" customFormat="1">
      <c r="A1037" s="14"/>
      <c r="B1037" s="240"/>
      <c r="C1037" s="241"/>
      <c r="D1037" s="231" t="s">
        <v>150</v>
      </c>
      <c r="E1037" s="242" t="s">
        <v>1</v>
      </c>
      <c r="F1037" s="243" t="s">
        <v>148</v>
      </c>
      <c r="G1037" s="241"/>
      <c r="H1037" s="244">
        <v>2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150</v>
      </c>
      <c r="AU1037" s="250" t="s">
        <v>148</v>
      </c>
      <c r="AV1037" s="14" t="s">
        <v>148</v>
      </c>
      <c r="AW1037" s="14" t="s">
        <v>30</v>
      </c>
      <c r="AX1037" s="14" t="s">
        <v>73</v>
      </c>
      <c r="AY1037" s="250" t="s">
        <v>139</v>
      </c>
    </row>
    <row r="1038" s="13" customFormat="1">
      <c r="A1038" s="13"/>
      <c r="B1038" s="229"/>
      <c r="C1038" s="230"/>
      <c r="D1038" s="231" t="s">
        <v>150</v>
      </c>
      <c r="E1038" s="232" t="s">
        <v>1</v>
      </c>
      <c r="F1038" s="233" t="s">
        <v>202</v>
      </c>
      <c r="G1038" s="230"/>
      <c r="H1038" s="232" t="s">
        <v>1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9" t="s">
        <v>150</v>
      </c>
      <c r="AU1038" s="239" t="s">
        <v>148</v>
      </c>
      <c r="AV1038" s="13" t="s">
        <v>81</v>
      </c>
      <c r="AW1038" s="13" t="s">
        <v>30</v>
      </c>
      <c r="AX1038" s="13" t="s">
        <v>73</v>
      </c>
      <c r="AY1038" s="239" t="s">
        <v>139</v>
      </c>
    </row>
    <row r="1039" s="14" customFormat="1">
      <c r="A1039" s="14"/>
      <c r="B1039" s="240"/>
      <c r="C1039" s="241"/>
      <c r="D1039" s="231" t="s">
        <v>150</v>
      </c>
      <c r="E1039" s="242" t="s">
        <v>1</v>
      </c>
      <c r="F1039" s="243" t="s">
        <v>81</v>
      </c>
      <c r="G1039" s="241"/>
      <c r="H1039" s="244">
        <v>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150</v>
      </c>
      <c r="AU1039" s="250" t="s">
        <v>148</v>
      </c>
      <c r="AV1039" s="14" t="s">
        <v>148</v>
      </c>
      <c r="AW1039" s="14" t="s">
        <v>30</v>
      </c>
      <c r="AX1039" s="14" t="s">
        <v>73</v>
      </c>
      <c r="AY1039" s="250" t="s">
        <v>139</v>
      </c>
    </row>
    <row r="1040" s="13" customFormat="1">
      <c r="A1040" s="13"/>
      <c r="B1040" s="229"/>
      <c r="C1040" s="230"/>
      <c r="D1040" s="231" t="s">
        <v>150</v>
      </c>
      <c r="E1040" s="232" t="s">
        <v>1</v>
      </c>
      <c r="F1040" s="233" t="s">
        <v>168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150</v>
      </c>
      <c r="AU1040" s="239" t="s">
        <v>148</v>
      </c>
      <c r="AV1040" s="13" t="s">
        <v>81</v>
      </c>
      <c r="AW1040" s="13" t="s">
        <v>30</v>
      </c>
      <c r="AX1040" s="13" t="s">
        <v>73</v>
      </c>
      <c r="AY1040" s="239" t="s">
        <v>139</v>
      </c>
    </row>
    <row r="1041" s="14" customFormat="1">
      <c r="A1041" s="14"/>
      <c r="B1041" s="240"/>
      <c r="C1041" s="241"/>
      <c r="D1041" s="231" t="s">
        <v>150</v>
      </c>
      <c r="E1041" s="242" t="s">
        <v>1</v>
      </c>
      <c r="F1041" s="243" t="s">
        <v>148</v>
      </c>
      <c r="G1041" s="241"/>
      <c r="H1041" s="244">
        <v>2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150</v>
      </c>
      <c r="AU1041" s="250" t="s">
        <v>148</v>
      </c>
      <c r="AV1041" s="14" t="s">
        <v>148</v>
      </c>
      <c r="AW1041" s="14" t="s">
        <v>30</v>
      </c>
      <c r="AX1041" s="14" t="s">
        <v>73</v>
      </c>
      <c r="AY1041" s="250" t="s">
        <v>139</v>
      </c>
    </row>
    <row r="1042" s="13" customFormat="1">
      <c r="A1042" s="13"/>
      <c r="B1042" s="229"/>
      <c r="C1042" s="230"/>
      <c r="D1042" s="231" t="s">
        <v>150</v>
      </c>
      <c r="E1042" s="232" t="s">
        <v>1</v>
      </c>
      <c r="F1042" s="233" t="s">
        <v>197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150</v>
      </c>
      <c r="AU1042" s="239" t="s">
        <v>148</v>
      </c>
      <c r="AV1042" s="13" t="s">
        <v>81</v>
      </c>
      <c r="AW1042" s="13" t="s">
        <v>30</v>
      </c>
      <c r="AX1042" s="13" t="s">
        <v>73</v>
      </c>
      <c r="AY1042" s="239" t="s">
        <v>139</v>
      </c>
    </row>
    <row r="1043" s="14" customFormat="1">
      <c r="A1043" s="14"/>
      <c r="B1043" s="240"/>
      <c r="C1043" s="241"/>
      <c r="D1043" s="231" t="s">
        <v>150</v>
      </c>
      <c r="E1043" s="242" t="s">
        <v>1</v>
      </c>
      <c r="F1043" s="243" t="s">
        <v>81</v>
      </c>
      <c r="G1043" s="241"/>
      <c r="H1043" s="244">
        <v>1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150</v>
      </c>
      <c r="AU1043" s="250" t="s">
        <v>148</v>
      </c>
      <c r="AV1043" s="14" t="s">
        <v>148</v>
      </c>
      <c r="AW1043" s="14" t="s">
        <v>30</v>
      </c>
      <c r="AX1043" s="14" t="s">
        <v>73</v>
      </c>
      <c r="AY1043" s="250" t="s">
        <v>139</v>
      </c>
    </row>
    <row r="1044" s="13" customFormat="1">
      <c r="A1044" s="13"/>
      <c r="B1044" s="229"/>
      <c r="C1044" s="230"/>
      <c r="D1044" s="231" t="s">
        <v>150</v>
      </c>
      <c r="E1044" s="232" t="s">
        <v>1</v>
      </c>
      <c r="F1044" s="233" t="s">
        <v>195</v>
      </c>
      <c r="G1044" s="230"/>
      <c r="H1044" s="232" t="s">
        <v>1</v>
      </c>
      <c r="I1044" s="234"/>
      <c r="J1044" s="230"/>
      <c r="K1044" s="230"/>
      <c r="L1044" s="235"/>
      <c r="M1044" s="236"/>
      <c r="N1044" s="237"/>
      <c r="O1044" s="237"/>
      <c r="P1044" s="237"/>
      <c r="Q1044" s="237"/>
      <c r="R1044" s="237"/>
      <c r="S1044" s="237"/>
      <c r="T1044" s="23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9" t="s">
        <v>150</v>
      </c>
      <c r="AU1044" s="239" t="s">
        <v>148</v>
      </c>
      <c r="AV1044" s="13" t="s">
        <v>81</v>
      </c>
      <c r="AW1044" s="13" t="s">
        <v>30</v>
      </c>
      <c r="AX1044" s="13" t="s">
        <v>73</v>
      </c>
      <c r="AY1044" s="239" t="s">
        <v>139</v>
      </c>
    </row>
    <row r="1045" s="14" customFormat="1">
      <c r="A1045" s="14"/>
      <c r="B1045" s="240"/>
      <c r="C1045" s="241"/>
      <c r="D1045" s="231" t="s">
        <v>150</v>
      </c>
      <c r="E1045" s="242" t="s">
        <v>1</v>
      </c>
      <c r="F1045" s="243" t="s">
        <v>81</v>
      </c>
      <c r="G1045" s="241"/>
      <c r="H1045" s="244">
        <v>1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0" t="s">
        <v>150</v>
      </c>
      <c r="AU1045" s="250" t="s">
        <v>148</v>
      </c>
      <c r="AV1045" s="14" t="s">
        <v>148</v>
      </c>
      <c r="AW1045" s="14" t="s">
        <v>30</v>
      </c>
      <c r="AX1045" s="14" t="s">
        <v>73</v>
      </c>
      <c r="AY1045" s="250" t="s">
        <v>139</v>
      </c>
    </row>
    <row r="1046" s="15" customFormat="1">
      <c r="A1046" s="15"/>
      <c r="B1046" s="251"/>
      <c r="C1046" s="252"/>
      <c r="D1046" s="231" t="s">
        <v>150</v>
      </c>
      <c r="E1046" s="253" t="s">
        <v>1</v>
      </c>
      <c r="F1046" s="254" t="s">
        <v>164</v>
      </c>
      <c r="G1046" s="252"/>
      <c r="H1046" s="255">
        <v>7</v>
      </c>
      <c r="I1046" s="256"/>
      <c r="J1046" s="252"/>
      <c r="K1046" s="252"/>
      <c r="L1046" s="257"/>
      <c r="M1046" s="258"/>
      <c r="N1046" s="259"/>
      <c r="O1046" s="259"/>
      <c r="P1046" s="259"/>
      <c r="Q1046" s="259"/>
      <c r="R1046" s="259"/>
      <c r="S1046" s="259"/>
      <c r="T1046" s="260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61" t="s">
        <v>150</v>
      </c>
      <c r="AU1046" s="261" t="s">
        <v>148</v>
      </c>
      <c r="AV1046" s="15" t="s">
        <v>147</v>
      </c>
      <c r="AW1046" s="15" t="s">
        <v>30</v>
      </c>
      <c r="AX1046" s="15" t="s">
        <v>81</v>
      </c>
      <c r="AY1046" s="261" t="s">
        <v>139</v>
      </c>
    </row>
    <row r="1047" s="2" customFormat="1" ht="24.15" customHeight="1">
      <c r="A1047" s="38"/>
      <c r="B1047" s="39"/>
      <c r="C1047" s="262" t="s">
        <v>1250</v>
      </c>
      <c r="D1047" s="262" t="s">
        <v>479</v>
      </c>
      <c r="E1047" s="263" t="s">
        <v>1251</v>
      </c>
      <c r="F1047" s="264" t="s">
        <v>1252</v>
      </c>
      <c r="G1047" s="265" t="s">
        <v>146</v>
      </c>
      <c r="H1047" s="266">
        <v>7</v>
      </c>
      <c r="I1047" s="267"/>
      <c r="J1047" s="268">
        <f>ROUND(I1047*H1047,2)</f>
        <v>0</v>
      </c>
      <c r="K1047" s="269"/>
      <c r="L1047" s="270"/>
      <c r="M1047" s="271" t="s">
        <v>1</v>
      </c>
      <c r="N1047" s="272" t="s">
        <v>39</v>
      </c>
      <c r="O1047" s="91"/>
      <c r="P1047" s="225">
        <f>O1047*H1047</f>
        <v>0</v>
      </c>
      <c r="Q1047" s="225">
        <v>1.0000000000000001E-05</v>
      </c>
      <c r="R1047" s="225">
        <f>Q1047*H1047</f>
        <v>7.0000000000000007E-05</v>
      </c>
      <c r="S1047" s="225">
        <v>0</v>
      </c>
      <c r="T1047" s="226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27" t="s">
        <v>373</v>
      </c>
      <c r="AT1047" s="227" t="s">
        <v>479</v>
      </c>
      <c r="AU1047" s="227" t="s">
        <v>148</v>
      </c>
      <c r="AY1047" s="17" t="s">
        <v>139</v>
      </c>
      <c r="BE1047" s="228">
        <f>IF(N1047="základní",J1047,0)</f>
        <v>0</v>
      </c>
      <c r="BF1047" s="228">
        <f>IF(N1047="snížená",J1047,0)</f>
        <v>0</v>
      </c>
      <c r="BG1047" s="228">
        <f>IF(N1047="zákl. přenesená",J1047,0)</f>
        <v>0</v>
      </c>
      <c r="BH1047" s="228">
        <f>IF(N1047="sníž. přenesená",J1047,0)</f>
        <v>0</v>
      </c>
      <c r="BI1047" s="228">
        <f>IF(N1047="nulová",J1047,0)</f>
        <v>0</v>
      </c>
      <c r="BJ1047" s="17" t="s">
        <v>148</v>
      </c>
      <c r="BK1047" s="228">
        <f>ROUND(I1047*H1047,2)</f>
        <v>0</v>
      </c>
      <c r="BL1047" s="17" t="s">
        <v>278</v>
      </c>
      <c r="BM1047" s="227" t="s">
        <v>1253</v>
      </c>
    </row>
    <row r="1048" s="14" customFormat="1">
      <c r="A1048" s="14"/>
      <c r="B1048" s="240"/>
      <c r="C1048" s="241"/>
      <c r="D1048" s="231" t="s">
        <v>150</v>
      </c>
      <c r="E1048" s="242" t="s">
        <v>1</v>
      </c>
      <c r="F1048" s="243" t="s">
        <v>204</v>
      </c>
      <c r="G1048" s="241"/>
      <c r="H1048" s="244">
        <v>7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0" t="s">
        <v>150</v>
      </c>
      <c r="AU1048" s="250" t="s">
        <v>148</v>
      </c>
      <c r="AV1048" s="14" t="s">
        <v>148</v>
      </c>
      <c r="AW1048" s="14" t="s">
        <v>30</v>
      </c>
      <c r="AX1048" s="14" t="s">
        <v>81</v>
      </c>
      <c r="AY1048" s="250" t="s">
        <v>139</v>
      </c>
    </row>
    <row r="1049" s="2" customFormat="1" ht="16.5" customHeight="1">
      <c r="A1049" s="38"/>
      <c r="B1049" s="39"/>
      <c r="C1049" s="262" t="s">
        <v>1254</v>
      </c>
      <c r="D1049" s="262" t="s">
        <v>479</v>
      </c>
      <c r="E1049" s="263" t="s">
        <v>1255</v>
      </c>
      <c r="F1049" s="264" t="s">
        <v>1256</v>
      </c>
      <c r="G1049" s="265" t="s">
        <v>146</v>
      </c>
      <c r="H1049" s="266">
        <v>2</v>
      </c>
      <c r="I1049" s="267"/>
      <c r="J1049" s="268">
        <f>ROUND(I1049*H1049,2)</f>
        <v>0</v>
      </c>
      <c r="K1049" s="269"/>
      <c r="L1049" s="270"/>
      <c r="M1049" s="271" t="s">
        <v>1</v>
      </c>
      <c r="N1049" s="272" t="s">
        <v>39</v>
      </c>
      <c r="O1049" s="91"/>
      <c r="P1049" s="225">
        <f>O1049*H1049</f>
        <v>0</v>
      </c>
      <c r="Q1049" s="225">
        <v>2.0000000000000002E-05</v>
      </c>
      <c r="R1049" s="225">
        <f>Q1049*H1049</f>
        <v>4.0000000000000003E-05</v>
      </c>
      <c r="S1049" s="225">
        <v>0</v>
      </c>
      <c r="T1049" s="226">
        <f>S1049*H1049</f>
        <v>0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27" t="s">
        <v>373</v>
      </c>
      <c r="AT1049" s="227" t="s">
        <v>479</v>
      </c>
      <c r="AU1049" s="227" t="s">
        <v>148</v>
      </c>
      <c r="AY1049" s="17" t="s">
        <v>139</v>
      </c>
      <c r="BE1049" s="228">
        <f>IF(N1049="základní",J1049,0)</f>
        <v>0</v>
      </c>
      <c r="BF1049" s="228">
        <f>IF(N1049="snížená",J1049,0)</f>
        <v>0</v>
      </c>
      <c r="BG1049" s="228">
        <f>IF(N1049="zákl. přenesená",J1049,0)</f>
        <v>0</v>
      </c>
      <c r="BH1049" s="228">
        <f>IF(N1049="sníž. přenesená",J1049,0)</f>
        <v>0</v>
      </c>
      <c r="BI1049" s="228">
        <f>IF(N1049="nulová",J1049,0)</f>
        <v>0</v>
      </c>
      <c r="BJ1049" s="17" t="s">
        <v>148</v>
      </c>
      <c r="BK1049" s="228">
        <f>ROUND(I1049*H1049,2)</f>
        <v>0</v>
      </c>
      <c r="BL1049" s="17" t="s">
        <v>278</v>
      </c>
      <c r="BM1049" s="227" t="s">
        <v>1257</v>
      </c>
    </row>
    <row r="1050" s="14" customFormat="1">
      <c r="A1050" s="14"/>
      <c r="B1050" s="240"/>
      <c r="C1050" s="241"/>
      <c r="D1050" s="231" t="s">
        <v>150</v>
      </c>
      <c r="E1050" s="242" t="s">
        <v>1</v>
      </c>
      <c r="F1050" s="243" t="s">
        <v>148</v>
      </c>
      <c r="G1050" s="241"/>
      <c r="H1050" s="244">
        <v>2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0" t="s">
        <v>150</v>
      </c>
      <c r="AU1050" s="250" t="s">
        <v>148</v>
      </c>
      <c r="AV1050" s="14" t="s">
        <v>148</v>
      </c>
      <c r="AW1050" s="14" t="s">
        <v>30</v>
      </c>
      <c r="AX1050" s="14" t="s">
        <v>81</v>
      </c>
      <c r="AY1050" s="250" t="s">
        <v>139</v>
      </c>
    </row>
    <row r="1051" s="2" customFormat="1" ht="24.15" customHeight="1">
      <c r="A1051" s="38"/>
      <c r="B1051" s="39"/>
      <c r="C1051" s="215" t="s">
        <v>1258</v>
      </c>
      <c r="D1051" s="215" t="s">
        <v>143</v>
      </c>
      <c r="E1051" s="216" t="s">
        <v>1259</v>
      </c>
      <c r="F1051" s="217" t="s">
        <v>1260</v>
      </c>
      <c r="G1051" s="218" t="s">
        <v>146</v>
      </c>
      <c r="H1051" s="219">
        <v>4</v>
      </c>
      <c r="I1051" s="220"/>
      <c r="J1051" s="221">
        <f>ROUND(I1051*H1051,2)</f>
        <v>0</v>
      </c>
      <c r="K1051" s="222"/>
      <c r="L1051" s="44"/>
      <c r="M1051" s="223" t="s">
        <v>1</v>
      </c>
      <c r="N1051" s="224" t="s">
        <v>39</v>
      </c>
      <c r="O1051" s="91"/>
      <c r="P1051" s="225">
        <f>O1051*H1051</f>
        <v>0</v>
      </c>
      <c r="Q1051" s="225">
        <v>0</v>
      </c>
      <c r="R1051" s="225">
        <f>Q1051*H1051</f>
        <v>0</v>
      </c>
      <c r="S1051" s="225">
        <v>0</v>
      </c>
      <c r="T1051" s="226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27" t="s">
        <v>278</v>
      </c>
      <c r="AT1051" s="227" t="s">
        <v>143</v>
      </c>
      <c r="AU1051" s="227" t="s">
        <v>148</v>
      </c>
      <c r="AY1051" s="17" t="s">
        <v>139</v>
      </c>
      <c r="BE1051" s="228">
        <f>IF(N1051="základní",J1051,0)</f>
        <v>0</v>
      </c>
      <c r="BF1051" s="228">
        <f>IF(N1051="snížená",J1051,0)</f>
        <v>0</v>
      </c>
      <c r="BG1051" s="228">
        <f>IF(N1051="zákl. přenesená",J1051,0)</f>
        <v>0</v>
      </c>
      <c r="BH1051" s="228">
        <f>IF(N1051="sníž. přenesená",J1051,0)</f>
        <v>0</v>
      </c>
      <c r="BI1051" s="228">
        <f>IF(N1051="nulová",J1051,0)</f>
        <v>0</v>
      </c>
      <c r="BJ1051" s="17" t="s">
        <v>148</v>
      </c>
      <c r="BK1051" s="228">
        <f>ROUND(I1051*H1051,2)</f>
        <v>0</v>
      </c>
      <c r="BL1051" s="17" t="s">
        <v>278</v>
      </c>
      <c r="BM1051" s="227" t="s">
        <v>1261</v>
      </c>
    </row>
    <row r="1052" s="13" customFormat="1">
      <c r="A1052" s="13"/>
      <c r="B1052" s="229"/>
      <c r="C1052" s="230"/>
      <c r="D1052" s="231" t="s">
        <v>150</v>
      </c>
      <c r="E1052" s="232" t="s">
        <v>1</v>
      </c>
      <c r="F1052" s="233" t="s">
        <v>193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150</v>
      </c>
      <c r="AU1052" s="239" t="s">
        <v>148</v>
      </c>
      <c r="AV1052" s="13" t="s">
        <v>81</v>
      </c>
      <c r="AW1052" s="13" t="s">
        <v>30</v>
      </c>
      <c r="AX1052" s="13" t="s">
        <v>73</v>
      </c>
      <c r="AY1052" s="239" t="s">
        <v>139</v>
      </c>
    </row>
    <row r="1053" s="14" customFormat="1">
      <c r="A1053" s="14"/>
      <c r="B1053" s="240"/>
      <c r="C1053" s="241"/>
      <c r="D1053" s="231" t="s">
        <v>150</v>
      </c>
      <c r="E1053" s="242" t="s">
        <v>1</v>
      </c>
      <c r="F1053" s="243" t="s">
        <v>148</v>
      </c>
      <c r="G1053" s="241"/>
      <c r="H1053" s="244">
        <v>2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150</v>
      </c>
      <c r="AU1053" s="250" t="s">
        <v>148</v>
      </c>
      <c r="AV1053" s="14" t="s">
        <v>148</v>
      </c>
      <c r="AW1053" s="14" t="s">
        <v>30</v>
      </c>
      <c r="AX1053" s="14" t="s">
        <v>73</v>
      </c>
      <c r="AY1053" s="250" t="s">
        <v>139</v>
      </c>
    </row>
    <row r="1054" s="13" customFormat="1">
      <c r="A1054" s="13"/>
      <c r="B1054" s="229"/>
      <c r="C1054" s="230"/>
      <c r="D1054" s="231" t="s">
        <v>150</v>
      </c>
      <c r="E1054" s="232" t="s">
        <v>1</v>
      </c>
      <c r="F1054" s="233" t="s">
        <v>240</v>
      </c>
      <c r="G1054" s="230"/>
      <c r="H1054" s="232" t="s">
        <v>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9" t="s">
        <v>150</v>
      </c>
      <c r="AU1054" s="239" t="s">
        <v>148</v>
      </c>
      <c r="AV1054" s="13" t="s">
        <v>81</v>
      </c>
      <c r="AW1054" s="13" t="s">
        <v>30</v>
      </c>
      <c r="AX1054" s="13" t="s">
        <v>73</v>
      </c>
      <c r="AY1054" s="239" t="s">
        <v>139</v>
      </c>
    </row>
    <row r="1055" s="14" customFormat="1">
      <c r="A1055" s="14"/>
      <c r="B1055" s="240"/>
      <c r="C1055" s="241"/>
      <c r="D1055" s="231" t="s">
        <v>150</v>
      </c>
      <c r="E1055" s="242" t="s">
        <v>1</v>
      </c>
      <c r="F1055" s="243" t="s">
        <v>148</v>
      </c>
      <c r="G1055" s="241"/>
      <c r="H1055" s="244">
        <v>2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150</v>
      </c>
      <c r="AU1055" s="250" t="s">
        <v>148</v>
      </c>
      <c r="AV1055" s="14" t="s">
        <v>148</v>
      </c>
      <c r="AW1055" s="14" t="s">
        <v>30</v>
      </c>
      <c r="AX1055" s="14" t="s">
        <v>73</v>
      </c>
      <c r="AY1055" s="250" t="s">
        <v>139</v>
      </c>
    </row>
    <row r="1056" s="15" customFormat="1">
      <c r="A1056" s="15"/>
      <c r="B1056" s="251"/>
      <c r="C1056" s="252"/>
      <c r="D1056" s="231" t="s">
        <v>150</v>
      </c>
      <c r="E1056" s="253" t="s">
        <v>1</v>
      </c>
      <c r="F1056" s="254" t="s">
        <v>164</v>
      </c>
      <c r="G1056" s="252"/>
      <c r="H1056" s="255">
        <v>4</v>
      </c>
      <c r="I1056" s="256"/>
      <c r="J1056" s="252"/>
      <c r="K1056" s="252"/>
      <c r="L1056" s="257"/>
      <c r="M1056" s="258"/>
      <c r="N1056" s="259"/>
      <c r="O1056" s="259"/>
      <c r="P1056" s="259"/>
      <c r="Q1056" s="259"/>
      <c r="R1056" s="259"/>
      <c r="S1056" s="259"/>
      <c r="T1056" s="260"/>
      <c r="U1056" s="15"/>
      <c r="V1056" s="15"/>
      <c r="W1056" s="15"/>
      <c r="X1056" s="15"/>
      <c r="Y1056" s="15"/>
      <c r="Z1056" s="15"/>
      <c r="AA1056" s="15"/>
      <c r="AB1056" s="15"/>
      <c r="AC1056" s="15"/>
      <c r="AD1056" s="15"/>
      <c r="AE1056" s="15"/>
      <c r="AT1056" s="261" t="s">
        <v>150</v>
      </c>
      <c r="AU1056" s="261" t="s">
        <v>148</v>
      </c>
      <c r="AV1056" s="15" t="s">
        <v>147</v>
      </c>
      <c r="AW1056" s="15" t="s">
        <v>30</v>
      </c>
      <c r="AX1056" s="15" t="s">
        <v>81</v>
      </c>
      <c r="AY1056" s="261" t="s">
        <v>139</v>
      </c>
    </row>
    <row r="1057" s="2" customFormat="1" ht="24.15" customHeight="1">
      <c r="A1057" s="38"/>
      <c r="B1057" s="39"/>
      <c r="C1057" s="262" t="s">
        <v>1262</v>
      </c>
      <c r="D1057" s="262" t="s">
        <v>479</v>
      </c>
      <c r="E1057" s="263" t="s">
        <v>1263</v>
      </c>
      <c r="F1057" s="264" t="s">
        <v>1264</v>
      </c>
      <c r="G1057" s="265" t="s">
        <v>146</v>
      </c>
      <c r="H1057" s="266">
        <v>4</v>
      </c>
      <c r="I1057" s="267"/>
      <c r="J1057" s="268">
        <f>ROUND(I1057*H1057,2)</f>
        <v>0</v>
      </c>
      <c r="K1057" s="269"/>
      <c r="L1057" s="270"/>
      <c r="M1057" s="271" t="s">
        <v>1</v>
      </c>
      <c r="N1057" s="272" t="s">
        <v>39</v>
      </c>
      <c r="O1057" s="91"/>
      <c r="P1057" s="225">
        <f>O1057*H1057</f>
        <v>0</v>
      </c>
      <c r="Q1057" s="225">
        <v>4.0000000000000003E-05</v>
      </c>
      <c r="R1057" s="225">
        <f>Q1057*H1057</f>
        <v>0.00016000000000000001</v>
      </c>
      <c r="S1057" s="225">
        <v>0</v>
      </c>
      <c r="T1057" s="226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27" t="s">
        <v>373</v>
      </c>
      <c r="AT1057" s="227" t="s">
        <v>479</v>
      </c>
      <c r="AU1057" s="227" t="s">
        <v>148</v>
      </c>
      <c r="AY1057" s="17" t="s">
        <v>139</v>
      </c>
      <c r="BE1057" s="228">
        <f>IF(N1057="základní",J1057,0)</f>
        <v>0</v>
      </c>
      <c r="BF1057" s="228">
        <f>IF(N1057="snížená",J1057,0)</f>
        <v>0</v>
      </c>
      <c r="BG1057" s="228">
        <f>IF(N1057="zákl. přenesená",J1057,0)</f>
        <v>0</v>
      </c>
      <c r="BH1057" s="228">
        <f>IF(N1057="sníž. přenesená",J1057,0)</f>
        <v>0</v>
      </c>
      <c r="BI1057" s="228">
        <f>IF(N1057="nulová",J1057,0)</f>
        <v>0</v>
      </c>
      <c r="BJ1057" s="17" t="s">
        <v>148</v>
      </c>
      <c r="BK1057" s="228">
        <f>ROUND(I1057*H1057,2)</f>
        <v>0</v>
      </c>
      <c r="BL1057" s="17" t="s">
        <v>278</v>
      </c>
      <c r="BM1057" s="227" t="s">
        <v>1265</v>
      </c>
    </row>
    <row r="1058" s="13" customFormat="1">
      <c r="A1058" s="13"/>
      <c r="B1058" s="229"/>
      <c r="C1058" s="230"/>
      <c r="D1058" s="231" t="s">
        <v>150</v>
      </c>
      <c r="E1058" s="232" t="s">
        <v>1</v>
      </c>
      <c r="F1058" s="233" t="s">
        <v>193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150</v>
      </c>
      <c r="AU1058" s="239" t="s">
        <v>148</v>
      </c>
      <c r="AV1058" s="13" t="s">
        <v>81</v>
      </c>
      <c r="AW1058" s="13" t="s">
        <v>30</v>
      </c>
      <c r="AX1058" s="13" t="s">
        <v>73</v>
      </c>
      <c r="AY1058" s="239" t="s">
        <v>139</v>
      </c>
    </row>
    <row r="1059" s="14" customFormat="1">
      <c r="A1059" s="14"/>
      <c r="B1059" s="240"/>
      <c r="C1059" s="241"/>
      <c r="D1059" s="231" t="s">
        <v>150</v>
      </c>
      <c r="E1059" s="242" t="s">
        <v>1</v>
      </c>
      <c r="F1059" s="243" t="s">
        <v>148</v>
      </c>
      <c r="G1059" s="241"/>
      <c r="H1059" s="244">
        <v>2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150</v>
      </c>
      <c r="AU1059" s="250" t="s">
        <v>148</v>
      </c>
      <c r="AV1059" s="14" t="s">
        <v>148</v>
      </c>
      <c r="AW1059" s="14" t="s">
        <v>30</v>
      </c>
      <c r="AX1059" s="14" t="s">
        <v>73</v>
      </c>
      <c r="AY1059" s="250" t="s">
        <v>139</v>
      </c>
    </row>
    <row r="1060" s="13" customFormat="1">
      <c r="A1060" s="13"/>
      <c r="B1060" s="229"/>
      <c r="C1060" s="230"/>
      <c r="D1060" s="231" t="s">
        <v>150</v>
      </c>
      <c r="E1060" s="232" t="s">
        <v>1</v>
      </c>
      <c r="F1060" s="233" t="s">
        <v>240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150</v>
      </c>
      <c r="AU1060" s="239" t="s">
        <v>148</v>
      </c>
      <c r="AV1060" s="13" t="s">
        <v>81</v>
      </c>
      <c r="AW1060" s="13" t="s">
        <v>30</v>
      </c>
      <c r="AX1060" s="13" t="s">
        <v>73</v>
      </c>
      <c r="AY1060" s="239" t="s">
        <v>139</v>
      </c>
    </row>
    <row r="1061" s="14" customFormat="1">
      <c r="A1061" s="14"/>
      <c r="B1061" s="240"/>
      <c r="C1061" s="241"/>
      <c r="D1061" s="231" t="s">
        <v>150</v>
      </c>
      <c r="E1061" s="242" t="s">
        <v>1</v>
      </c>
      <c r="F1061" s="243" t="s">
        <v>148</v>
      </c>
      <c r="G1061" s="241"/>
      <c r="H1061" s="244">
        <v>2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150</v>
      </c>
      <c r="AU1061" s="250" t="s">
        <v>148</v>
      </c>
      <c r="AV1061" s="14" t="s">
        <v>148</v>
      </c>
      <c r="AW1061" s="14" t="s">
        <v>30</v>
      </c>
      <c r="AX1061" s="14" t="s">
        <v>73</v>
      </c>
      <c r="AY1061" s="250" t="s">
        <v>139</v>
      </c>
    </row>
    <row r="1062" s="15" customFormat="1">
      <c r="A1062" s="15"/>
      <c r="B1062" s="251"/>
      <c r="C1062" s="252"/>
      <c r="D1062" s="231" t="s">
        <v>150</v>
      </c>
      <c r="E1062" s="253" t="s">
        <v>1</v>
      </c>
      <c r="F1062" s="254" t="s">
        <v>164</v>
      </c>
      <c r="G1062" s="252"/>
      <c r="H1062" s="255">
        <v>4</v>
      </c>
      <c r="I1062" s="256"/>
      <c r="J1062" s="252"/>
      <c r="K1062" s="252"/>
      <c r="L1062" s="257"/>
      <c r="M1062" s="258"/>
      <c r="N1062" s="259"/>
      <c r="O1062" s="259"/>
      <c r="P1062" s="259"/>
      <c r="Q1062" s="259"/>
      <c r="R1062" s="259"/>
      <c r="S1062" s="259"/>
      <c r="T1062" s="260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61" t="s">
        <v>150</v>
      </c>
      <c r="AU1062" s="261" t="s">
        <v>148</v>
      </c>
      <c r="AV1062" s="15" t="s">
        <v>147</v>
      </c>
      <c r="AW1062" s="15" t="s">
        <v>30</v>
      </c>
      <c r="AX1062" s="15" t="s">
        <v>81</v>
      </c>
      <c r="AY1062" s="261" t="s">
        <v>139</v>
      </c>
    </row>
    <row r="1063" s="2" customFormat="1" ht="16.5" customHeight="1">
      <c r="A1063" s="38"/>
      <c r="B1063" s="39"/>
      <c r="C1063" s="262" t="s">
        <v>1266</v>
      </c>
      <c r="D1063" s="262" t="s">
        <v>479</v>
      </c>
      <c r="E1063" s="263" t="s">
        <v>1267</v>
      </c>
      <c r="F1063" s="264" t="s">
        <v>1268</v>
      </c>
      <c r="G1063" s="265" t="s">
        <v>146</v>
      </c>
      <c r="H1063" s="266">
        <v>4</v>
      </c>
      <c r="I1063" s="267"/>
      <c r="J1063" s="268">
        <f>ROUND(I1063*H1063,2)</f>
        <v>0</v>
      </c>
      <c r="K1063" s="269"/>
      <c r="L1063" s="270"/>
      <c r="M1063" s="271" t="s">
        <v>1</v>
      </c>
      <c r="N1063" s="272" t="s">
        <v>39</v>
      </c>
      <c r="O1063" s="91"/>
      <c r="P1063" s="225">
        <f>O1063*H1063</f>
        <v>0</v>
      </c>
      <c r="Q1063" s="225">
        <v>5.0000000000000002E-05</v>
      </c>
      <c r="R1063" s="225">
        <f>Q1063*H1063</f>
        <v>0.00020000000000000001</v>
      </c>
      <c r="S1063" s="225">
        <v>0</v>
      </c>
      <c r="T1063" s="226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7" t="s">
        <v>373</v>
      </c>
      <c r="AT1063" s="227" t="s">
        <v>479</v>
      </c>
      <c r="AU1063" s="227" t="s">
        <v>148</v>
      </c>
      <c r="AY1063" s="17" t="s">
        <v>139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17" t="s">
        <v>148</v>
      </c>
      <c r="BK1063" s="228">
        <f>ROUND(I1063*H1063,2)</f>
        <v>0</v>
      </c>
      <c r="BL1063" s="17" t="s">
        <v>278</v>
      </c>
      <c r="BM1063" s="227" t="s">
        <v>1269</v>
      </c>
    </row>
    <row r="1064" s="13" customFormat="1">
      <c r="A1064" s="13"/>
      <c r="B1064" s="229"/>
      <c r="C1064" s="230"/>
      <c r="D1064" s="231" t="s">
        <v>150</v>
      </c>
      <c r="E1064" s="232" t="s">
        <v>1</v>
      </c>
      <c r="F1064" s="233" t="s">
        <v>193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150</v>
      </c>
      <c r="AU1064" s="239" t="s">
        <v>148</v>
      </c>
      <c r="AV1064" s="13" t="s">
        <v>81</v>
      </c>
      <c r="AW1064" s="13" t="s">
        <v>30</v>
      </c>
      <c r="AX1064" s="13" t="s">
        <v>73</v>
      </c>
      <c r="AY1064" s="239" t="s">
        <v>139</v>
      </c>
    </row>
    <row r="1065" s="14" customFormat="1">
      <c r="A1065" s="14"/>
      <c r="B1065" s="240"/>
      <c r="C1065" s="241"/>
      <c r="D1065" s="231" t="s">
        <v>150</v>
      </c>
      <c r="E1065" s="242" t="s">
        <v>1</v>
      </c>
      <c r="F1065" s="243" t="s">
        <v>148</v>
      </c>
      <c r="G1065" s="241"/>
      <c r="H1065" s="244">
        <v>2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150</v>
      </c>
      <c r="AU1065" s="250" t="s">
        <v>148</v>
      </c>
      <c r="AV1065" s="14" t="s">
        <v>148</v>
      </c>
      <c r="AW1065" s="14" t="s">
        <v>30</v>
      </c>
      <c r="AX1065" s="14" t="s">
        <v>73</v>
      </c>
      <c r="AY1065" s="250" t="s">
        <v>139</v>
      </c>
    </row>
    <row r="1066" s="13" customFormat="1">
      <c r="A1066" s="13"/>
      <c r="B1066" s="229"/>
      <c r="C1066" s="230"/>
      <c r="D1066" s="231" t="s">
        <v>150</v>
      </c>
      <c r="E1066" s="232" t="s">
        <v>1</v>
      </c>
      <c r="F1066" s="233" t="s">
        <v>240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150</v>
      </c>
      <c r="AU1066" s="239" t="s">
        <v>148</v>
      </c>
      <c r="AV1066" s="13" t="s">
        <v>81</v>
      </c>
      <c r="AW1066" s="13" t="s">
        <v>30</v>
      </c>
      <c r="AX1066" s="13" t="s">
        <v>73</v>
      </c>
      <c r="AY1066" s="239" t="s">
        <v>139</v>
      </c>
    </row>
    <row r="1067" s="14" customFormat="1">
      <c r="A1067" s="14"/>
      <c r="B1067" s="240"/>
      <c r="C1067" s="241"/>
      <c r="D1067" s="231" t="s">
        <v>150</v>
      </c>
      <c r="E1067" s="242" t="s">
        <v>1</v>
      </c>
      <c r="F1067" s="243" t="s">
        <v>148</v>
      </c>
      <c r="G1067" s="241"/>
      <c r="H1067" s="244">
        <v>2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150</v>
      </c>
      <c r="AU1067" s="250" t="s">
        <v>148</v>
      </c>
      <c r="AV1067" s="14" t="s">
        <v>148</v>
      </c>
      <c r="AW1067" s="14" t="s">
        <v>30</v>
      </c>
      <c r="AX1067" s="14" t="s">
        <v>73</v>
      </c>
      <c r="AY1067" s="250" t="s">
        <v>139</v>
      </c>
    </row>
    <row r="1068" s="15" customFormat="1">
      <c r="A1068" s="15"/>
      <c r="B1068" s="251"/>
      <c r="C1068" s="252"/>
      <c r="D1068" s="231" t="s">
        <v>150</v>
      </c>
      <c r="E1068" s="253" t="s">
        <v>1</v>
      </c>
      <c r="F1068" s="254" t="s">
        <v>164</v>
      </c>
      <c r="G1068" s="252"/>
      <c r="H1068" s="255">
        <v>4</v>
      </c>
      <c r="I1068" s="256"/>
      <c r="J1068" s="252"/>
      <c r="K1068" s="252"/>
      <c r="L1068" s="257"/>
      <c r="M1068" s="258"/>
      <c r="N1068" s="259"/>
      <c r="O1068" s="259"/>
      <c r="P1068" s="259"/>
      <c r="Q1068" s="259"/>
      <c r="R1068" s="259"/>
      <c r="S1068" s="259"/>
      <c r="T1068" s="260"/>
      <c r="U1068" s="15"/>
      <c r="V1068" s="15"/>
      <c r="W1068" s="15"/>
      <c r="X1068" s="15"/>
      <c r="Y1068" s="15"/>
      <c r="Z1068" s="15"/>
      <c r="AA1068" s="15"/>
      <c r="AB1068" s="15"/>
      <c r="AC1068" s="15"/>
      <c r="AD1068" s="15"/>
      <c r="AE1068" s="15"/>
      <c r="AT1068" s="261" t="s">
        <v>150</v>
      </c>
      <c r="AU1068" s="261" t="s">
        <v>148</v>
      </c>
      <c r="AV1068" s="15" t="s">
        <v>147</v>
      </c>
      <c r="AW1068" s="15" t="s">
        <v>30</v>
      </c>
      <c r="AX1068" s="15" t="s">
        <v>81</v>
      </c>
      <c r="AY1068" s="261" t="s">
        <v>139</v>
      </c>
    </row>
    <row r="1069" s="2" customFormat="1" ht="24.15" customHeight="1">
      <c r="A1069" s="38"/>
      <c r="B1069" s="39"/>
      <c r="C1069" s="215" t="s">
        <v>1270</v>
      </c>
      <c r="D1069" s="215" t="s">
        <v>143</v>
      </c>
      <c r="E1069" s="216" t="s">
        <v>1271</v>
      </c>
      <c r="F1069" s="217" t="s">
        <v>1272</v>
      </c>
      <c r="G1069" s="218" t="s">
        <v>146</v>
      </c>
      <c r="H1069" s="219">
        <v>1</v>
      </c>
      <c r="I1069" s="220"/>
      <c r="J1069" s="221">
        <f>ROUND(I1069*H1069,2)</f>
        <v>0</v>
      </c>
      <c r="K1069" s="222"/>
      <c r="L1069" s="44"/>
      <c r="M1069" s="223" t="s">
        <v>1</v>
      </c>
      <c r="N1069" s="224" t="s">
        <v>39</v>
      </c>
      <c r="O1069" s="91"/>
      <c r="P1069" s="225">
        <f>O1069*H1069</f>
        <v>0</v>
      </c>
      <c r="Q1069" s="225">
        <v>0</v>
      </c>
      <c r="R1069" s="225">
        <f>Q1069*H1069</f>
        <v>0</v>
      </c>
      <c r="S1069" s="225">
        <v>0</v>
      </c>
      <c r="T1069" s="226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27" t="s">
        <v>278</v>
      </c>
      <c r="AT1069" s="227" t="s">
        <v>143</v>
      </c>
      <c r="AU1069" s="227" t="s">
        <v>148</v>
      </c>
      <c r="AY1069" s="17" t="s">
        <v>139</v>
      </c>
      <c r="BE1069" s="228">
        <f>IF(N1069="základní",J1069,0)</f>
        <v>0</v>
      </c>
      <c r="BF1069" s="228">
        <f>IF(N1069="snížená",J1069,0)</f>
        <v>0</v>
      </c>
      <c r="BG1069" s="228">
        <f>IF(N1069="zákl. přenesená",J1069,0)</f>
        <v>0</v>
      </c>
      <c r="BH1069" s="228">
        <f>IF(N1069="sníž. přenesená",J1069,0)</f>
        <v>0</v>
      </c>
      <c r="BI1069" s="228">
        <f>IF(N1069="nulová",J1069,0)</f>
        <v>0</v>
      </c>
      <c r="BJ1069" s="17" t="s">
        <v>148</v>
      </c>
      <c r="BK1069" s="228">
        <f>ROUND(I1069*H1069,2)</f>
        <v>0</v>
      </c>
      <c r="BL1069" s="17" t="s">
        <v>278</v>
      </c>
      <c r="BM1069" s="227" t="s">
        <v>1273</v>
      </c>
    </row>
    <row r="1070" s="13" customFormat="1">
      <c r="A1070" s="13"/>
      <c r="B1070" s="229"/>
      <c r="C1070" s="230"/>
      <c r="D1070" s="231" t="s">
        <v>150</v>
      </c>
      <c r="E1070" s="232" t="s">
        <v>1</v>
      </c>
      <c r="F1070" s="233" t="s">
        <v>1274</v>
      </c>
      <c r="G1070" s="230"/>
      <c r="H1070" s="232" t="s">
        <v>1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9" t="s">
        <v>150</v>
      </c>
      <c r="AU1070" s="239" t="s">
        <v>148</v>
      </c>
      <c r="AV1070" s="13" t="s">
        <v>81</v>
      </c>
      <c r="AW1070" s="13" t="s">
        <v>30</v>
      </c>
      <c r="AX1070" s="13" t="s">
        <v>73</v>
      </c>
      <c r="AY1070" s="239" t="s">
        <v>139</v>
      </c>
    </row>
    <row r="1071" s="14" customFormat="1">
      <c r="A1071" s="14"/>
      <c r="B1071" s="240"/>
      <c r="C1071" s="241"/>
      <c r="D1071" s="231" t="s">
        <v>150</v>
      </c>
      <c r="E1071" s="242" t="s">
        <v>1</v>
      </c>
      <c r="F1071" s="243" t="s">
        <v>81</v>
      </c>
      <c r="G1071" s="241"/>
      <c r="H1071" s="244">
        <v>1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150</v>
      </c>
      <c r="AU1071" s="250" t="s">
        <v>148</v>
      </c>
      <c r="AV1071" s="14" t="s">
        <v>148</v>
      </c>
      <c r="AW1071" s="14" t="s">
        <v>30</v>
      </c>
      <c r="AX1071" s="14" t="s">
        <v>81</v>
      </c>
      <c r="AY1071" s="250" t="s">
        <v>139</v>
      </c>
    </row>
    <row r="1072" s="2" customFormat="1" ht="16.5" customHeight="1">
      <c r="A1072" s="38"/>
      <c r="B1072" s="39"/>
      <c r="C1072" s="262" t="s">
        <v>1275</v>
      </c>
      <c r="D1072" s="262" t="s">
        <v>479</v>
      </c>
      <c r="E1072" s="263" t="s">
        <v>1276</v>
      </c>
      <c r="F1072" s="264" t="s">
        <v>1277</v>
      </c>
      <c r="G1072" s="265" t="s">
        <v>146</v>
      </c>
      <c r="H1072" s="266">
        <v>1</v>
      </c>
      <c r="I1072" s="267"/>
      <c r="J1072" s="268">
        <f>ROUND(I1072*H1072,2)</f>
        <v>0</v>
      </c>
      <c r="K1072" s="269"/>
      <c r="L1072" s="270"/>
      <c r="M1072" s="271" t="s">
        <v>1</v>
      </c>
      <c r="N1072" s="272" t="s">
        <v>39</v>
      </c>
      <c r="O1072" s="91"/>
      <c r="P1072" s="225">
        <f>O1072*H1072</f>
        <v>0</v>
      </c>
      <c r="Q1072" s="225">
        <v>0</v>
      </c>
      <c r="R1072" s="225">
        <f>Q1072*H1072</f>
        <v>0</v>
      </c>
      <c r="S1072" s="225">
        <v>0</v>
      </c>
      <c r="T1072" s="226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27" t="s">
        <v>373</v>
      </c>
      <c r="AT1072" s="227" t="s">
        <v>479</v>
      </c>
      <c r="AU1072" s="227" t="s">
        <v>148</v>
      </c>
      <c r="AY1072" s="17" t="s">
        <v>139</v>
      </c>
      <c r="BE1072" s="228">
        <f>IF(N1072="základní",J1072,0)</f>
        <v>0</v>
      </c>
      <c r="BF1072" s="228">
        <f>IF(N1072="snížená",J1072,0)</f>
        <v>0</v>
      </c>
      <c r="BG1072" s="228">
        <f>IF(N1072="zákl. přenesená",J1072,0)</f>
        <v>0</v>
      </c>
      <c r="BH1072" s="228">
        <f>IF(N1072="sníž. přenesená",J1072,0)</f>
        <v>0</v>
      </c>
      <c r="BI1072" s="228">
        <f>IF(N1072="nulová",J1072,0)</f>
        <v>0</v>
      </c>
      <c r="BJ1072" s="17" t="s">
        <v>148</v>
      </c>
      <c r="BK1072" s="228">
        <f>ROUND(I1072*H1072,2)</f>
        <v>0</v>
      </c>
      <c r="BL1072" s="17" t="s">
        <v>278</v>
      </c>
      <c r="BM1072" s="227" t="s">
        <v>1278</v>
      </c>
    </row>
    <row r="1073" s="2" customFormat="1" ht="33" customHeight="1">
      <c r="A1073" s="38"/>
      <c r="B1073" s="39"/>
      <c r="C1073" s="215" t="s">
        <v>1279</v>
      </c>
      <c r="D1073" s="215" t="s">
        <v>143</v>
      </c>
      <c r="E1073" s="216" t="s">
        <v>1280</v>
      </c>
      <c r="F1073" s="217" t="s">
        <v>1281</v>
      </c>
      <c r="G1073" s="218" t="s">
        <v>146</v>
      </c>
      <c r="H1073" s="219">
        <v>8</v>
      </c>
      <c r="I1073" s="220"/>
      <c r="J1073" s="221">
        <f>ROUND(I1073*H1073,2)</f>
        <v>0</v>
      </c>
      <c r="K1073" s="222"/>
      <c r="L1073" s="44"/>
      <c r="M1073" s="223" t="s">
        <v>1</v>
      </c>
      <c r="N1073" s="224" t="s">
        <v>39</v>
      </c>
      <c r="O1073" s="91"/>
      <c r="P1073" s="225">
        <f>O1073*H1073</f>
        <v>0</v>
      </c>
      <c r="Q1073" s="225">
        <v>0</v>
      </c>
      <c r="R1073" s="225">
        <f>Q1073*H1073</f>
        <v>0</v>
      </c>
      <c r="S1073" s="225">
        <v>5.0000000000000002E-05</v>
      </c>
      <c r="T1073" s="226">
        <f>S1073*H1073</f>
        <v>0.00040000000000000002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7" t="s">
        <v>278</v>
      </c>
      <c r="AT1073" s="227" t="s">
        <v>143</v>
      </c>
      <c r="AU1073" s="227" t="s">
        <v>148</v>
      </c>
      <c r="AY1073" s="17" t="s">
        <v>139</v>
      </c>
      <c r="BE1073" s="228">
        <f>IF(N1073="základní",J1073,0)</f>
        <v>0</v>
      </c>
      <c r="BF1073" s="228">
        <f>IF(N1073="snížená",J1073,0)</f>
        <v>0</v>
      </c>
      <c r="BG1073" s="228">
        <f>IF(N1073="zákl. přenesená",J1073,0)</f>
        <v>0</v>
      </c>
      <c r="BH1073" s="228">
        <f>IF(N1073="sníž. přenesená",J1073,0)</f>
        <v>0</v>
      </c>
      <c r="BI1073" s="228">
        <f>IF(N1073="nulová",J1073,0)</f>
        <v>0</v>
      </c>
      <c r="BJ1073" s="17" t="s">
        <v>148</v>
      </c>
      <c r="BK1073" s="228">
        <f>ROUND(I1073*H1073,2)</f>
        <v>0</v>
      </c>
      <c r="BL1073" s="17" t="s">
        <v>278</v>
      </c>
      <c r="BM1073" s="227" t="s">
        <v>1282</v>
      </c>
    </row>
    <row r="1074" s="13" customFormat="1">
      <c r="A1074" s="13"/>
      <c r="B1074" s="229"/>
      <c r="C1074" s="230"/>
      <c r="D1074" s="231" t="s">
        <v>150</v>
      </c>
      <c r="E1074" s="232" t="s">
        <v>1</v>
      </c>
      <c r="F1074" s="233" t="s">
        <v>193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150</v>
      </c>
      <c r="AU1074" s="239" t="s">
        <v>148</v>
      </c>
      <c r="AV1074" s="13" t="s">
        <v>81</v>
      </c>
      <c r="AW1074" s="13" t="s">
        <v>30</v>
      </c>
      <c r="AX1074" s="13" t="s">
        <v>73</v>
      </c>
      <c r="AY1074" s="239" t="s">
        <v>139</v>
      </c>
    </row>
    <row r="1075" s="14" customFormat="1">
      <c r="A1075" s="14"/>
      <c r="B1075" s="240"/>
      <c r="C1075" s="241"/>
      <c r="D1075" s="231" t="s">
        <v>150</v>
      </c>
      <c r="E1075" s="242" t="s">
        <v>1</v>
      </c>
      <c r="F1075" s="243" t="s">
        <v>81</v>
      </c>
      <c r="G1075" s="241"/>
      <c r="H1075" s="244">
        <v>1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150</v>
      </c>
      <c r="AU1075" s="250" t="s">
        <v>148</v>
      </c>
      <c r="AV1075" s="14" t="s">
        <v>148</v>
      </c>
      <c r="AW1075" s="14" t="s">
        <v>30</v>
      </c>
      <c r="AX1075" s="14" t="s">
        <v>73</v>
      </c>
      <c r="AY1075" s="250" t="s">
        <v>139</v>
      </c>
    </row>
    <row r="1076" s="13" customFormat="1">
      <c r="A1076" s="13"/>
      <c r="B1076" s="229"/>
      <c r="C1076" s="230"/>
      <c r="D1076" s="231" t="s">
        <v>150</v>
      </c>
      <c r="E1076" s="232" t="s">
        <v>1</v>
      </c>
      <c r="F1076" s="233" t="s">
        <v>195</v>
      </c>
      <c r="G1076" s="230"/>
      <c r="H1076" s="232" t="s">
        <v>1</v>
      </c>
      <c r="I1076" s="234"/>
      <c r="J1076" s="230"/>
      <c r="K1076" s="230"/>
      <c r="L1076" s="235"/>
      <c r="M1076" s="236"/>
      <c r="N1076" s="237"/>
      <c r="O1076" s="237"/>
      <c r="P1076" s="237"/>
      <c r="Q1076" s="237"/>
      <c r="R1076" s="237"/>
      <c r="S1076" s="237"/>
      <c r="T1076" s="238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9" t="s">
        <v>150</v>
      </c>
      <c r="AU1076" s="239" t="s">
        <v>148</v>
      </c>
      <c r="AV1076" s="13" t="s">
        <v>81</v>
      </c>
      <c r="AW1076" s="13" t="s">
        <v>30</v>
      </c>
      <c r="AX1076" s="13" t="s">
        <v>73</v>
      </c>
      <c r="AY1076" s="239" t="s">
        <v>139</v>
      </c>
    </row>
    <row r="1077" s="14" customFormat="1">
      <c r="A1077" s="14"/>
      <c r="B1077" s="240"/>
      <c r="C1077" s="241"/>
      <c r="D1077" s="231" t="s">
        <v>150</v>
      </c>
      <c r="E1077" s="242" t="s">
        <v>1</v>
      </c>
      <c r="F1077" s="243" t="s">
        <v>81</v>
      </c>
      <c r="G1077" s="241"/>
      <c r="H1077" s="244">
        <v>1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150</v>
      </c>
      <c r="AU1077" s="250" t="s">
        <v>148</v>
      </c>
      <c r="AV1077" s="14" t="s">
        <v>148</v>
      </c>
      <c r="AW1077" s="14" t="s">
        <v>30</v>
      </c>
      <c r="AX1077" s="14" t="s">
        <v>73</v>
      </c>
      <c r="AY1077" s="250" t="s">
        <v>139</v>
      </c>
    </row>
    <row r="1078" s="13" customFormat="1">
      <c r="A1078" s="13"/>
      <c r="B1078" s="229"/>
      <c r="C1078" s="230"/>
      <c r="D1078" s="231" t="s">
        <v>150</v>
      </c>
      <c r="E1078" s="232" t="s">
        <v>1</v>
      </c>
      <c r="F1078" s="233" t="s">
        <v>474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150</v>
      </c>
      <c r="AU1078" s="239" t="s">
        <v>148</v>
      </c>
      <c r="AV1078" s="13" t="s">
        <v>81</v>
      </c>
      <c r="AW1078" s="13" t="s">
        <v>30</v>
      </c>
      <c r="AX1078" s="13" t="s">
        <v>73</v>
      </c>
      <c r="AY1078" s="239" t="s">
        <v>139</v>
      </c>
    </row>
    <row r="1079" s="14" customFormat="1">
      <c r="A1079" s="14"/>
      <c r="B1079" s="240"/>
      <c r="C1079" s="241"/>
      <c r="D1079" s="231" t="s">
        <v>150</v>
      </c>
      <c r="E1079" s="242" t="s">
        <v>1</v>
      </c>
      <c r="F1079" s="243" t="s">
        <v>148</v>
      </c>
      <c r="G1079" s="241"/>
      <c r="H1079" s="244">
        <v>2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150</v>
      </c>
      <c r="AU1079" s="250" t="s">
        <v>148</v>
      </c>
      <c r="AV1079" s="14" t="s">
        <v>148</v>
      </c>
      <c r="AW1079" s="14" t="s">
        <v>30</v>
      </c>
      <c r="AX1079" s="14" t="s">
        <v>73</v>
      </c>
      <c r="AY1079" s="250" t="s">
        <v>139</v>
      </c>
    </row>
    <row r="1080" s="13" customFormat="1">
      <c r="A1080" s="13"/>
      <c r="B1080" s="229"/>
      <c r="C1080" s="230"/>
      <c r="D1080" s="231" t="s">
        <v>150</v>
      </c>
      <c r="E1080" s="232" t="s">
        <v>1</v>
      </c>
      <c r="F1080" s="233" t="s">
        <v>240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150</v>
      </c>
      <c r="AU1080" s="239" t="s">
        <v>148</v>
      </c>
      <c r="AV1080" s="13" t="s">
        <v>81</v>
      </c>
      <c r="AW1080" s="13" t="s">
        <v>30</v>
      </c>
      <c r="AX1080" s="13" t="s">
        <v>73</v>
      </c>
      <c r="AY1080" s="239" t="s">
        <v>139</v>
      </c>
    </row>
    <row r="1081" s="14" customFormat="1">
      <c r="A1081" s="14"/>
      <c r="B1081" s="240"/>
      <c r="C1081" s="241"/>
      <c r="D1081" s="231" t="s">
        <v>150</v>
      </c>
      <c r="E1081" s="242" t="s">
        <v>1</v>
      </c>
      <c r="F1081" s="243" t="s">
        <v>148</v>
      </c>
      <c r="G1081" s="241"/>
      <c r="H1081" s="244">
        <v>2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150</v>
      </c>
      <c r="AU1081" s="250" t="s">
        <v>148</v>
      </c>
      <c r="AV1081" s="14" t="s">
        <v>148</v>
      </c>
      <c r="AW1081" s="14" t="s">
        <v>30</v>
      </c>
      <c r="AX1081" s="14" t="s">
        <v>73</v>
      </c>
      <c r="AY1081" s="250" t="s">
        <v>139</v>
      </c>
    </row>
    <row r="1082" s="13" customFormat="1">
      <c r="A1082" s="13"/>
      <c r="B1082" s="229"/>
      <c r="C1082" s="230"/>
      <c r="D1082" s="231" t="s">
        <v>150</v>
      </c>
      <c r="E1082" s="232" t="s">
        <v>1</v>
      </c>
      <c r="F1082" s="233" t="s">
        <v>202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150</v>
      </c>
      <c r="AU1082" s="239" t="s">
        <v>148</v>
      </c>
      <c r="AV1082" s="13" t="s">
        <v>81</v>
      </c>
      <c r="AW1082" s="13" t="s">
        <v>30</v>
      </c>
      <c r="AX1082" s="13" t="s">
        <v>73</v>
      </c>
      <c r="AY1082" s="239" t="s">
        <v>139</v>
      </c>
    </row>
    <row r="1083" s="14" customFormat="1">
      <c r="A1083" s="14"/>
      <c r="B1083" s="240"/>
      <c r="C1083" s="241"/>
      <c r="D1083" s="231" t="s">
        <v>150</v>
      </c>
      <c r="E1083" s="242" t="s">
        <v>1</v>
      </c>
      <c r="F1083" s="243" t="s">
        <v>81</v>
      </c>
      <c r="G1083" s="241"/>
      <c r="H1083" s="244">
        <v>1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150</v>
      </c>
      <c r="AU1083" s="250" t="s">
        <v>148</v>
      </c>
      <c r="AV1083" s="14" t="s">
        <v>148</v>
      </c>
      <c r="AW1083" s="14" t="s">
        <v>30</v>
      </c>
      <c r="AX1083" s="14" t="s">
        <v>73</v>
      </c>
      <c r="AY1083" s="250" t="s">
        <v>139</v>
      </c>
    </row>
    <row r="1084" s="13" customFormat="1">
      <c r="A1084" s="13"/>
      <c r="B1084" s="229"/>
      <c r="C1084" s="230"/>
      <c r="D1084" s="231" t="s">
        <v>150</v>
      </c>
      <c r="E1084" s="232" t="s">
        <v>1</v>
      </c>
      <c r="F1084" s="233" t="s">
        <v>197</v>
      </c>
      <c r="G1084" s="230"/>
      <c r="H1084" s="232" t="s">
        <v>1</v>
      </c>
      <c r="I1084" s="234"/>
      <c r="J1084" s="230"/>
      <c r="K1084" s="230"/>
      <c r="L1084" s="235"/>
      <c r="M1084" s="236"/>
      <c r="N1084" s="237"/>
      <c r="O1084" s="237"/>
      <c r="P1084" s="237"/>
      <c r="Q1084" s="237"/>
      <c r="R1084" s="237"/>
      <c r="S1084" s="237"/>
      <c r="T1084" s="238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9" t="s">
        <v>150</v>
      </c>
      <c r="AU1084" s="239" t="s">
        <v>148</v>
      </c>
      <c r="AV1084" s="13" t="s">
        <v>81</v>
      </c>
      <c r="AW1084" s="13" t="s">
        <v>30</v>
      </c>
      <c r="AX1084" s="13" t="s">
        <v>73</v>
      </c>
      <c r="AY1084" s="239" t="s">
        <v>139</v>
      </c>
    </row>
    <row r="1085" s="14" customFormat="1">
      <c r="A1085" s="14"/>
      <c r="B1085" s="240"/>
      <c r="C1085" s="241"/>
      <c r="D1085" s="231" t="s">
        <v>150</v>
      </c>
      <c r="E1085" s="242" t="s">
        <v>1</v>
      </c>
      <c r="F1085" s="243" t="s">
        <v>81</v>
      </c>
      <c r="G1085" s="241"/>
      <c r="H1085" s="244">
        <v>1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150</v>
      </c>
      <c r="AU1085" s="250" t="s">
        <v>148</v>
      </c>
      <c r="AV1085" s="14" t="s">
        <v>148</v>
      </c>
      <c r="AW1085" s="14" t="s">
        <v>30</v>
      </c>
      <c r="AX1085" s="14" t="s">
        <v>73</v>
      </c>
      <c r="AY1085" s="250" t="s">
        <v>139</v>
      </c>
    </row>
    <row r="1086" s="15" customFormat="1">
      <c r="A1086" s="15"/>
      <c r="B1086" s="251"/>
      <c r="C1086" s="252"/>
      <c r="D1086" s="231" t="s">
        <v>150</v>
      </c>
      <c r="E1086" s="253" t="s">
        <v>1</v>
      </c>
      <c r="F1086" s="254" t="s">
        <v>164</v>
      </c>
      <c r="G1086" s="252"/>
      <c r="H1086" s="255">
        <v>8</v>
      </c>
      <c r="I1086" s="256"/>
      <c r="J1086" s="252"/>
      <c r="K1086" s="252"/>
      <c r="L1086" s="257"/>
      <c r="M1086" s="258"/>
      <c r="N1086" s="259"/>
      <c r="O1086" s="259"/>
      <c r="P1086" s="259"/>
      <c r="Q1086" s="259"/>
      <c r="R1086" s="259"/>
      <c r="S1086" s="259"/>
      <c r="T1086" s="260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T1086" s="261" t="s">
        <v>150</v>
      </c>
      <c r="AU1086" s="261" t="s">
        <v>148</v>
      </c>
      <c r="AV1086" s="15" t="s">
        <v>147</v>
      </c>
      <c r="AW1086" s="15" t="s">
        <v>30</v>
      </c>
      <c r="AX1086" s="15" t="s">
        <v>81</v>
      </c>
      <c r="AY1086" s="261" t="s">
        <v>139</v>
      </c>
    </row>
    <row r="1087" s="2" customFormat="1" ht="24.15" customHeight="1">
      <c r="A1087" s="38"/>
      <c r="B1087" s="39"/>
      <c r="C1087" s="215" t="s">
        <v>1283</v>
      </c>
      <c r="D1087" s="215" t="s">
        <v>143</v>
      </c>
      <c r="E1087" s="216" t="s">
        <v>1284</v>
      </c>
      <c r="F1087" s="217" t="s">
        <v>1285</v>
      </c>
      <c r="G1087" s="218" t="s">
        <v>146</v>
      </c>
      <c r="H1087" s="219">
        <v>1</v>
      </c>
      <c r="I1087" s="220"/>
      <c r="J1087" s="221">
        <f>ROUND(I1087*H1087,2)</f>
        <v>0</v>
      </c>
      <c r="K1087" s="222"/>
      <c r="L1087" s="44"/>
      <c r="M1087" s="223" t="s">
        <v>1</v>
      </c>
      <c r="N1087" s="224" t="s">
        <v>39</v>
      </c>
      <c r="O1087" s="91"/>
      <c r="P1087" s="225">
        <f>O1087*H1087</f>
        <v>0</v>
      </c>
      <c r="Q1087" s="225">
        <v>0</v>
      </c>
      <c r="R1087" s="225">
        <f>Q1087*H1087</f>
        <v>0</v>
      </c>
      <c r="S1087" s="225">
        <v>0</v>
      </c>
      <c r="T1087" s="226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7" t="s">
        <v>278</v>
      </c>
      <c r="AT1087" s="227" t="s">
        <v>143</v>
      </c>
      <c r="AU1087" s="227" t="s">
        <v>148</v>
      </c>
      <c r="AY1087" s="17" t="s">
        <v>139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17" t="s">
        <v>148</v>
      </c>
      <c r="BK1087" s="228">
        <f>ROUND(I1087*H1087,2)</f>
        <v>0</v>
      </c>
      <c r="BL1087" s="17" t="s">
        <v>278</v>
      </c>
      <c r="BM1087" s="227" t="s">
        <v>1286</v>
      </c>
    </row>
    <row r="1088" s="13" customFormat="1">
      <c r="A1088" s="13"/>
      <c r="B1088" s="229"/>
      <c r="C1088" s="230"/>
      <c r="D1088" s="231" t="s">
        <v>150</v>
      </c>
      <c r="E1088" s="232" t="s">
        <v>1</v>
      </c>
      <c r="F1088" s="233" t="s">
        <v>1287</v>
      </c>
      <c r="G1088" s="230"/>
      <c r="H1088" s="232" t="s">
        <v>1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9" t="s">
        <v>150</v>
      </c>
      <c r="AU1088" s="239" t="s">
        <v>148</v>
      </c>
      <c r="AV1088" s="13" t="s">
        <v>81</v>
      </c>
      <c r="AW1088" s="13" t="s">
        <v>30</v>
      </c>
      <c r="AX1088" s="13" t="s">
        <v>73</v>
      </c>
      <c r="AY1088" s="239" t="s">
        <v>139</v>
      </c>
    </row>
    <row r="1089" s="14" customFormat="1">
      <c r="A1089" s="14"/>
      <c r="B1089" s="240"/>
      <c r="C1089" s="241"/>
      <c r="D1089" s="231" t="s">
        <v>150</v>
      </c>
      <c r="E1089" s="242" t="s">
        <v>1</v>
      </c>
      <c r="F1089" s="243" t="s">
        <v>81</v>
      </c>
      <c r="G1089" s="241"/>
      <c r="H1089" s="244">
        <v>1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150</v>
      </c>
      <c r="AU1089" s="250" t="s">
        <v>148</v>
      </c>
      <c r="AV1089" s="14" t="s">
        <v>148</v>
      </c>
      <c r="AW1089" s="14" t="s">
        <v>30</v>
      </c>
      <c r="AX1089" s="14" t="s">
        <v>81</v>
      </c>
      <c r="AY1089" s="250" t="s">
        <v>139</v>
      </c>
    </row>
    <row r="1090" s="2" customFormat="1" ht="16.5" customHeight="1">
      <c r="A1090" s="38"/>
      <c r="B1090" s="39"/>
      <c r="C1090" s="262" t="s">
        <v>1288</v>
      </c>
      <c r="D1090" s="262" t="s">
        <v>479</v>
      </c>
      <c r="E1090" s="263" t="s">
        <v>1289</v>
      </c>
      <c r="F1090" s="264" t="s">
        <v>1290</v>
      </c>
      <c r="G1090" s="265" t="s">
        <v>146</v>
      </c>
      <c r="H1090" s="266">
        <v>1</v>
      </c>
      <c r="I1090" s="267"/>
      <c r="J1090" s="268">
        <f>ROUND(I1090*H1090,2)</f>
        <v>0</v>
      </c>
      <c r="K1090" s="269"/>
      <c r="L1090" s="270"/>
      <c r="M1090" s="271" t="s">
        <v>1</v>
      </c>
      <c r="N1090" s="272" t="s">
        <v>39</v>
      </c>
      <c r="O1090" s="91"/>
      <c r="P1090" s="225">
        <f>O1090*H1090</f>
        <v>0</v>
      </c>
      <c r="Q1090" s="225">
        <v>0</v>
      </c>
      <c r="R1090" s="225">
        <f>Q1090*H1090</f>
        <v>0</v>
      </c>
      <c r="S1090" s="225">
        <v>0</v>
      </c>
      <c r="T1090" s="226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27" t="s">
        <v>373</v>
      </c>
      <c r="AT1090" s="227" t="s">
        <v>479</v>
      </c>
      <c r="AU1090" s="227" t="s">
        <v>148</v>
      </c>
      <c r="AY1090" s="17" t="s">
        <v>139</v>
      </c>
      <c r="BE1090" s="228">
        <f>IF(N1090="základní",J1090,0)</f>
        <v>0</v>
      </c>
      <c r="BF1090" s="228">
        <f>IF(N1090="snížená",J1090,0)</f>
        <v>0</v>
      </c>
      <c r="BG1090" s="228">
        <f>IF(N1090="zákl. přenesená",J1090,0)</f>
        <v>0</v>
      </c>
      <c r="BH1090" s="228">
        <f>IF(N1090="sníž. přenesená",J1090,0)</f>
        <v>0</v>
      </c>
      <c r="BI1090" s="228">
        <f>IF(N1090="nulová",J1090,0)</f>
        <v>0</v>
      </c>
      <c r="BJ1090" s="17" t="s">
        <v>148</v>
      </c>
      <c r="BK1090" s="228">
        <f>ROUND(I1090*H1090,2)</f>
        <v>0</v>
      </c>
      <c r="BL1090" s="17" t="s">
        <v>278</v>
      </c>
      <c r="BM1090" s="227" t="s">
        <v>1291</v>
      </c>
    </row>
    <row r="1091" s="13" customFormat="1">
      <c r="A1091" s="13"/>
      <c r="B1091" s="229"/>
      <c r="C1091" s="230"/>
      <c r="D1091" s="231" t="s">
        <v>150</v>
      </c>
      <c r="E1091" s="232" t="s">
        <v>1</v>
      </c>
      <c r="F1091" s="233" t="s">
        <v>1287</v>
      </c>
      <c r="G1091" s="230"/>
      <c r="H1091" s="232" t="s">
        <v>1</v>
      </c>
      <c r="I1091" s="234"/>
      <c r="J1091" s="230"/>
      <c r="K1091" s="230"/>
      <c r="L1091" s="235"/>
      <c r="M1091" s="236"/>
      <c r="N1091" s="237"/>
      <c r="O1091" s="237"/>
      <c r="P1091" s="237"/>
      <c r="Q1091" s="237"/>
      <c r="R1091" s="237"/>
      <c r="S1091" s="237"/>
      <c r="T1091" s="23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9" t="s">
        <v>150</v>
      </c>
      <c r="AU1091" s="239" t="s">
        <v>148</v>
      </c>
      <c r="AV1091" s="13" t="s">
        <v>81</v>
      </c>
      <c r="AW1091" s="13" t="s">
        <v>30</v>
      </c>
      <c r="AX1091" s="13" t="s">
        <v>73</v>
      </c>
      <c r="AY1091" s="239" t="s">
        <v>139</v>
      </c>
    </row>
    <row r="1092" s="14" customFormat="1">
      <c r="A1092" s="14"/>
      <c r="B1092" s="240"/>
      <c r="C1092" s="241"/>
      <c r="D1092" s="231" t="s">
        <v>150</v>
      </c>
      <c r="E1092" s="242" t="s">
        <v>1</v>
      </c>
      <c r="F1092" s="243" t="s">
        <v>81</v>
      </c>
      <c r="G1092" s="241"/>
      <c r="H1092" s="244">
        <v>1</v>
      </c>
      <c r="I1092" s="245"/>
      <c r="J1092" s="241"/>
      <c r="K1092" s="241"/>
      <c r="L1092" s="246"/>
      <c r="M1092" s="247"/>
      <c r="N1092" s="248"/>
      <c r="O1092" s="248"/>
      <c r="P1092" s="248"/>
      <c r="Q1092" s="248"/>
      <c r="R1092" s="248"/>
      <c r="S1092" s="248"/>
      <c r="T1092" s="24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0" t="s">
        <v>150</v>
      </c>
      <c r="AU1092" s="250" t="s">
        <v>148</v>
      </c>
      <c r="AV1092" s="14" t="s">
        <v>148</v>
      </c>
      <c r="AW1092" s="14" t="s">
        <v>30</v>
      </c>
      <c r="AX1092" s="14" t="s">
        <v>81</v>
      </c>
      <c r="AY1092" s="250" t="s">
        <v>139</v>
      </c>
    </row>
    <row r="1093" s="2" customFormat="1" ht="24.15" customHeight="1">
      <c r="A1093" s="38"/>
      <c r="B1093" s="39"/>
      <c r="C1093" s="215" t="s">
        <v>1292</v>
      </c>
      <c r="D1093" s="215" t="s">
        <v>143</v>
      </c>
      <c r="E1093" s="216" t="s">
        <v>1293</v>
      </c>
      <c r="F1093" s="217" t="s">
        <v>1294</v>
      </c>
      <c r="G1093" s="218" t="s">
        <v>146</v>
      </c>
      <c r="H1093" s="219">
        <v>4</v>
      </c>
      <c r="I1093" s="220"/>
      <c r="J1093" s="221">
        <f>ROUND(I1093*H1093,2)</f>
        <v>0</v>
      </c>
      <c r="K1093" s="222"/>
      <c r="L1093" s="44"/>
      <c r="M1093" s="223" t="s">
        <v>1</v>
      </c>
      <c r="N1093" s="224" t="s">
        <v>39</v>
      </c>
      <c r="O1093" s="91"/>
      <c r="P1093" s="225">
        <f>O1093*H1093</f>
        <v>0</v>
      </c>
      <c r="Q1093" s="225">
        <v>0</v>
      </c>
      <c r="R1093" s="225">
        <f>Q1093*H1093</f>
        <v>0</v>
      </c>
      <c r="S1093" s="225">
        <v>0</v>
      </c>
      <c r="T1093" s="226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27" t="s">
        <v>278</v>
      </c>
      <c r="AT1093" s="227" t="s">
        <v>143</v>
      </c>
      <c r="AU1093" s="227" t="s">
        <v>148</v>
      </c>
      <c r="AY1093" s="17" t="s">
        <v>139</v>
      </c>
      <c r="BE1093" s="228">
        <f>IF(N1093="základní",J1093,0)</f>
        <v>0</v>
      </c>
      <c r="BF1093" s="228">
        <f>IF(N1093="snížená",J1093,0)</f>
        <v>0</v>
      </c>
      <c r="BG1093" s="228">
        <f>IF(N1093="zákl. přenesená",J1093,0)</f>
        <v>0</v>
      </c>
      <c r="BH1093" s="228">
        <f>IF(N1093="sníž. přenesená",J1093,0)</f>
        <v>0</v>
      </c>
      <c r="BI1093" s="228">
        <f>IF(N1093="nulová",J1093,0)</f>
        <v>0</v>
      </c>
      <c r="BJ1093" s="17" t="s">
        <v>148</v>
      </c>
      <c r="BK1093" s="228">
        <f>ROUND(I1093*H1093,2)</f>
        <v>0</v>
      </c>
      <c r="BL1093" s="17" t="s">
        <v>278</v>
      </c>
      <c r="BM1093" s="227" t="s">
        <v>1295</v>
      </c>
    </row>
    <row r="1094" s="14" customFormat="1">
      <c r="A1094" s="14"/>
      <c r="B1094" s="240"/>
      <c r="C1094" s="241"/>
      <c r="D1094" s="231" t="s">
        <v>150</v>
      </c>
      <c r="E1094" s="242" t="s">
        <v>1</v>
      </c>
      <c r="F1094" s="243" t="s">
        <v>147</v>
      </c>
      <c r="G1094" s="241"/>
      <c r="H1094" s="244">
        <v>4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0" t="s">
        <v>150</v>
      </c>
      <c r="AU1094" s="250" t="s">
        <v>148</v>
      </c>
      <c r="AV1094" s="14" t="s">
        <v>148</v>
      </c>
      <c r="AW1094" s="14" t="s">
        <v>30</v>
      </c>
      <c r="AX1094" s="14" t="s">
        <v>81</v>
      </c>
      <c r="AY1094" s="250" t="s">
        <v>139</v>
      </c>
    </row>
    <row r="1095" s="2" customFormat="1" ht="24.15" customHeight="1">
      <c r="A1095" s="38"/>
      <c r="B1095" s="39"/>
      <c r="C1095" s="262" t="s">
        <v>1296</v>
      </c>
      <c r="D1095" s="262" t="s">
        <v>479</v>
      </c>
      <c r="E1095" s="263" t="s">
        <v>1297</v>
      </c>
      <c r="F1095" s="264" t="s">
        <v>1298</v>
      </c>
      <c r="G1095" s="265" t="s">
        <v>146</v>
      </c>
      <c r="H1095" s="266">
        <v>4</v>
      </c>
      <c r="I1095" s="267"/>
      <c r="J1095" s="268">
        <f>ROUND(I1095*H1095,2)</f>
        <v>0</v>
      </c>
      <c r="K1095" s="269"/>
      <c r="L1095" s="270"/>
      <c r="M1095" s="271" t="s">
        <v>1</v>
      </c>
      <c r="N1095" s="272" t="s">
        <v>39</v>
      </c>
      <c r="O1095" s="91"/>
      <c r="P1095" s="225">
        <f>O1095*H1095</f>
        <v>0</v>
      </c>
      <c r="Q1095" s="225">
        <v>6.9999999999999994E-05</v>
      </c>
      <c r="R1095" s="225">
        <f>Q1095*H1095</f>
        <v>0.00027999999999999998</v>
      </c>
      <c r="S1095" s="225">
        <v>0</v>
      </c>
      <c r="T1095" s="226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373</v>
      </c>
      <c r="AT1095" s="227" t="s">
        <v>479</v>
      </c>
      <c r="AU1095" s="227" t="s">
        <v>148</v>
      </c>
      <c r="AY1095" s="17" t="s">
        <v>139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148</v>
      </c>
      <c r="BK1095" s="228">
        <f>ROUND(I1095*H1095,2)</f>
        <v>0</v>
      </c>
      <c r="BL1095" s="17" t="s">
        <v>278</v>
      </c>
      <c r="BM1095" s="227" t="s">
        <v>1299</v>
      </c>
    </row>
    <row r="1096" s="13" customFormat="1">
      <c r="A1096" s="13"/>
      <c r="B1096" s="229"/>
      <c r="C1096" s="230"/>
      <c r="D1096" s="231" t="s">
        <v>150</v>
      </c>
      <c r="E1096" s="232" t="s">
        <v>1</v>
      </c>
      <c r="F1096" s="233" t="s">
        <v>324</v>
      </c>
      <c r="G1096" s="230"/>
      <c r="H1096" s="232" t="s">
        <v>1</v>
      </c>
      <c r="I1096" s="234"/>
      <c r="J1096" s="230"/>
      <c r="K1096" s="230"/>
      <c r="L1096" s="235"/>
      <c r="M1096" s="236"/>
      <c r="N1096" s="237"/>
      <c r="O1096" s="237"/>
      <c r="P1096" s="237"/>
      <c r="Q1096" s="237"/>
      <c r="R1096" s="237"/>
      <c r="S1096" s="237"/>
      <c r="T1096" s="238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9" t="s">
        <v>150</v>
      </c>
      <c r="AU1096" s="239" t="s">
        <v>148</v>
      </c>
      <c r="AV1096" s="13" t="s">
        <v>81</v>
      </c>
      <c r="AW1096" s="13" t="s">
        <v>30</v>
      </c>
      <c r="AX1096" s="13" t="s">
        <v>73</v>
      </c>
      <c r="AY1096" s="239" t="s">
        <v>139</v>
      </c>
    </row>
    <row r="1097" s="14" customFormat="1">
      <c r="A1097" s="14"/>
      <c r="B1097" s="240"/>
      <c r="C1097" s="241"/>
      <c r="D1097" s="231" t="s">
        <v>150</v>
      </c>
      <c r="E1097" s="242" t="s">
        <v>1</v>
      </c>
      <c r="F1097" s="243" t="s">
        <v>81</v>
      </c>
      <c r="G1097" s="241"/>
      <c r="H1097" s="244">
        <v>1</v>
      </c>
      <c r="I1097" s="245"/>
      <c r="J1097" s="241"/>
      <c r="K1097" s="241"/>
      <c r="L1097" s="246"/>
      <c r="M1097" s="247"/>
      <c r="N1097" s="248"/>
      <c r="O1097" s="248"/>
      <c r="P1097" s="248"/>
      <c r="Q1097" s="248"/>
      <c r="R1097" s="248"/>
      <c r="S1097" s="248"/>
      <c r="T1097" s="249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0" t="s">
        <v>150</v>
      </c>
      <c r="AU1097" s="250" t="s">
        <v>148</v>
      </c>
      <c r="AV1097" s="14" t="s">
        <v>148</v>
      </c>
      <c r="AW1097" s="14" t="s">
        <v>30</v>
      </c>
      <c r="AX1097" s="14" t="s">
        <v>73</v>
      </c>
      <c r="AY1097" s="250" t="s">
        <v>139</v>
      </c>
    </row>
    <row r="1098" s="13" customFormat="1">
      <c r="A1098" s="13"/>
      <c r="B1098" s="229"/>
      <c r="C1098" s="230"/>
      <c r="D1098" s="231" t="s">
        <v>150</v>
      </c>
      <c r="E1098" s="232" t="s">
        <v>1</v>
      </c>
      <c r="F1098" s="233" t="s">
        <v>168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150</v>
      </c>
      <c r="AU1098" s="239" t="s">
        <v>148</v>
      </c>
      <c r="AV1098" s="13" t="s">
        <v>81</v>
      </c>
      <c r="AW1098" s="13" t="s">
        <v>30</v>
      </c>
      <c r="AX1098" s="13" t="s">
        <v>73</v>
      </c>
      <c r="AY1098" s="239" t="s">
        <v>139</v>
      </c>
    </row>
    <row r="1099" s="14" customFormat="1">
      <c r="A1099" s="14"/>
      <c r="B1099" s="240"/>
      <c r="C1099" s="241"/>
      <c r="D1099" s="231" t="s">
        <v>150</v>
      </c>
      <c r="E1099" s="242" t="s">
        <v>1</v>
      </c>
      <c r="F1099" s="243" t="s">
        <v>81</v>
      </c>
      <c r="G1099" s="241"/>
      <c r="H1099" s="244">
        <v>1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150</v>
      </c>
      <c r="AU1099" s="250" t="s">
        <v>148</v>
      </c>
      <c r="AV1099" s="14" t="s">
        <v>148</v>
      </c>
      <c r="AW1099" s="14" t="s">
        <v>30</v>
      </c>
      <c r="AX1099" s="14" t="s">
        <v>73</v>
      </c>
      <c r="AY1099" s="250" t="s">
        <v>139</v>
      </c>
    </row>
    <row r="1100" s="13" customFormat="1">
      <c r="A1100" s="13"/>
      <c r="B1100" s="229"/>
      <c r="C1100" s="230"/>
      <c r="D1100" s="231" t="s">
        <v>150</v>
      </c>
      <c r="E1100" s="232" t="s">
        <v>1</v>
      </c>
      <c r="F1100" s="233" t="s">
        <v>1300</v>
      </c>
      <c r="G1100" s="230"/>
      <c r="H1100" s="232" t="s">
        <v>1</v>
      </c>
      <c r="I1100" s="234"/>
      <c r="J1100" s="230"/>
      <c r="K1100" s="230"/>
      <c r="L1100" s="235"/>
      <c r="M1100" s="236"/>
      <c r="N1100" s="237"/>
      <c r="O1100" s="237"/>
      <c r="P1100" s="237"/>
      <c r="Q1100" s="237"/>
      <c r="R1100" s="237"/>
      <c r="S1100" s="237"/>
      <c r="T1100" s="238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9" t="s">
        <v>150</v>
      </c>
      <c r="AU1100" s="239" t="s">
        <v>148</v>
      </c>
      <c r="AV1100" s="13" t="s">
        <v>81</v>
      </c>
      <c r="AW1100" s="13" t="s">
        <v>30</v>
      </c>
      <c r="AX1100" s="13" t="s">
        <v>73</v>
      </c>
      <c r="AY1100" s="239" t="s">
        <v>139</v>
      </c>
    </row>
    <row r="1101" s="14" customFormat="1">
      <c r="A1101" s="14"/>
      <c r="B1101" s="240"/>
      <c r="C1101" s="241"/>
      <c r="D1101" s="231" t="s">
        <v>150</v>
      </c>
      <c r="E1101" s="242" t="s">
        <v>1</v>
      </c>
      <c r="F1101" s="243" t="s">
        <v>81</v>
      </c>
      <c r="G1101" s="241"/>
      <c r="H1101" s="244">
        <v>1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150</v>
      </c>
      <c r="AU1101" s="250" t="s">
        <v>148</v>
      </c>
      <c r="AV1101" s="14" t="s">
        <v>148</v>
      </c>
      <c r="AW1101" s="14" t="s">
        <v>30</v>
      </c>
      <c r="AX1101" s="14" t="s">
        <v>73</v>
      </c>
      <c r="AY1101" s="250" t="s">
        <v>139</v>
      </c>
    </row>
    <row r="1102" s="13" customFormat="1">
      <c r="A1102" s="13"/>
      <c r="B1102" s="229"/>
      <c r="C1102" s="230"/>
      <c r="D1102" s="231" t="s">
        <v>150</v>
      </c>
      <c r="E1102" s="232" t="s">
        <v>1</v>
      </c>
      <c r="F1102" s="233" t="s">
        <v>1301</v>
      </c>
      <c r="G1102" s="230"/>
      <c r="H1102" s="232" t="s">
        <v>1</v>
      </c>
      <c r="I1102" s="234"/>
      <c r="J1102" s="230"/>
      <c r="K1102" s="230"/>
      <c r="L1102" s="235"/>
      <c r="M1102" s="236"/>
      <c r="N1102" s="237"/>
      <c r="O1102" s="237"/>
      <c r="P1102" s="237"/>
      <c r="Q1102" s="237"/>
      <c r="R1102" s="237"/>
      <c r="S1102" s="237"/>
      <c r="T1102" s="238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39" t="s">
        <v>150</v>
      </c>
      <c r="AU1102" s="239" t="s">
        <v>148</v>
      </c>
      <c r="AV1102" s="13" t="s">
        <v>81</v>
      </c>
      <c r="AW1102" s="13" t="s">
        <v>30</v>
      </c>
      <c r="AX1102" s="13" t="s">
        <v>73</v>
      </c>
      <c r="AY1102" s="239" t="s">
        <v>139</v>
      </c>
    </row>
    <row r="1103" s="14" customFormat="1">
      <c r="A1103" s="14"/>
      <c r="B1103" s="240"/>
      <c r="C1103" s="241"/>
      <c r="D1103" s="231" t="s">
        <v>150</v>
      </c>
      <c r="E1103" s="242" t="s">
        <v>1</v>
      </c>
      <c r="F1103" s="243" t="s">
        <v>81</v>
      </c>
      <c r="G1103" s="241"/>
      <c r="H1103" s="244">
        <v>1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150</v>
      </c>
      <c r="AU1103" s="250" t="s">
        <v>148</v>
      </c>
      <c r="AV1103" s="14" t="s">
        <v>148</v>
      </c>
      <c r="AW1103" s="14" t="s">
        <v>30</v>
      </c>
      <c r="AX1103" s="14" t="s">
        <v>73</v>
      </c>
      <c r="AY1103" s="250" t="s">
        <v>139</v>
      </c>
    </row>
    <row r="1104" s="15" customFormat="1">
      <c r="A1104" s="15"/>
      <c r="B1104" s="251"/>
      <c r="C1104" s="252"/>
      <c r="D1104" s="231" t="s">
        <v>150</v>
      </c>
      <c r="E1104" s="253" t="s">
        <v>1</v>
      </c>
      <c r="F1104" s="254" t="s">
        <v>164</v>
      </c>
      <c r="G1104" s="252"/>
      <c r="H1104" s="255">
        <v>4</v>
      </c>
      <c r="I1104" s="256"/>
      <c r="J1104" s="252"/>
      <c r="K1104" s="252"/>
      <c r="L1104" s="257"/>
      <c r="M1104" s="258"/>
      <c r="N1104" s="259"/>
      <c r="O1104" s="259"/>
      <c r="P1104" s="259"/>
      <c r="Q1104" s="259"/>
      <c r="R1104" s="259"/>
      <c r="S1104" s="259"/>
      <c r="T1104" s="260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61" t="s">
        <v>150</v>
      </c>
      <c r="AU1104" s="261" t="s">
        <v>148</v>
      </c>
      <c r="AV1104" s="15" t="s">
        <v>147</v>
      </c>
      <c r="AW1104" s="15" t="s">
        <v>30</v>
      </c>
      <c r="AX1104" s="15" t="s">
        <v>81</v>
      </c>
      <c r="AY1104" s="261" t="s">
        <v>139</v>
      </c>
    </row>
    <row r="1105" s="2" customFormat="1" ht="24.15" customHeight="1">
      <c r="A1105" s="38"/>
      <c r="B1105" s="39"/>
      <c r="C1105" s="262" t="s">
        <v>1302</v>
      </c>
      <c r="D1105" s="262" t="s">
        <v>479</v>
      </c>
      <c r="E1105" s="263" t="s">
        <v>1303</v>
      </c>
      <c r="F1105" s="264" t="s">
        <v>1304</v>
      </c>
      <c r="G1105" s="265" t="s">
        <v>146</v>
      </c>
      <c r="H1105" s="266">
        <v>4</v>
      </c>
      <c r="I1105" s="267"/>
      <c r="J1105" s="268">
        <f>ROUND(I1105*H1105,2)</f>
        <v>0</v>
      </c>
      <c r="K1105" s="269"/>
      <c r="L1105" s="270"/>
      <c r="M1105" s="271" t="s">
        <v>1</v>
      </c>
      <c r="N1105" s="272" t="s">
        <v>39</v>
      </c>
      <c r="O1105" s="91"/>
      <c r="P1105" s="225">
        <f>O1105*H1105</f>
        <v>0</v>
      </c>
      <c r="Q1105" s="225">
        <v>6.0000000000000002E-05</v>
      </c>
      <c r="R1105" s="225">
        <f>Q1105*H1105</f>
        <v>0.00024000000000000001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373</v>
      </c>
      <c r="AT1105" s="227" t="s">
        <v>479</v>
      </c>
      <c r="AU1105" s="227" t="s">
        <v>148</v>
      </c>
      <c r="AY1105" s="17" t="s">
        <v>139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148</v>
      </c>
      <c r="BK1105" s="228">
        <f>ROUND(I1105*H1105,2)</f>
        <v>0</v>
      </c>
      <c r="BL1105" s="17" t="s">
        <v>278</v>
      </c>
      <c r="BM1105" s="227" t="s">
        <v>1305</v>
      </c>
    </row>
    <row r="1106" s="13" customFormat="1">
      <c r="A1106" s="13"/>
      <c r="B1106" s="229"/>
      <c r="C1106" s="230"/>
      <c r="D1106" s="231" t="s">
        <v>150</v>
      </c>
      <c r="E1106" s="232" t="s">
        <v>1</v>
      </c>
      <c r="F1106" s="233" t="s">
        <v>324</v>
      </c>
      <c r="G1106" s="230"/>
      <c r="H1106" s="232" t="s">
        <v>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9" t="s">
        <v>150</v>
      </c>
      <c r="AU1106" s="239" t="s">
        <v>148</v>
      </c>
      <c r="AV1106" s="13" t="s">
        <v>81</v>
      </c>
      <c r="AW1106" s="13" t="s">
        <v>30</v>
      </c>
      <c r="AX1106" s="13" t="s">
        <v>73</v>
      </c>
      <c r="AY1106" s="239" t="s">
        <v>139</v>
      </c>
    </row>
    <row r="1107" s="14" customFormat="1">
      <c r="A1107" s="14"/>
      <c r="B1107" s="240"/>
      <c r="C1107" s="241"/>
      <c r="D1107" s="231" t="s">
        <v>150</v>
      </c>
      <c r="E1107" s="242" t="s">
        <v>1</v>
      </c>
      <c r="F1107" s="243" t="s">
        <v>81</v>
      </c>
      <c r="G1107" s="241"/>
      <c r="H1107" s="244">
        <v>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150</v>
      </c>
      <c r="AU1107" s="250" t="s">
        <v>148</v>
      </c>
      <c r="AV1107" s="14" t="s">
        <v>148</v>
      </c>
      <c r="AW1107" s="14" t="s">
        <v>30</v>
      </c>
      <c r="AX1107" s="14" t="s">
        <v>73</v>
      </c>
      <c r="AY1107" s="250" t="s">
        <v>139</v>
      </c>
    </row>
    <row r="1108" s="13" customFormat="1">
      <c r="A1108" s="13"/>
      <c r="B1108" s="229"/>
      <c r="C1108" s="230"/>
      <c r="D1108" s="231" t="s">
        <v>150</v>
      </c>
      <c r="E1108" s="232" t="s">
        <v>1</v>
      </c>
      <c r="F1108" s="233" t="s">
        <v>168</v>
      </c>
      <c r="G1108" s="230"/>
      <c r="H1108" s="232" t="s">
        <v>1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9" t="s">
        <v>150</v>
      </c>
      <c r="AU1108" s="239" t="s">
        <v>148</v>
      </c>
      <c r="AV1108" s="13" t="s">
        <v>81</v>
      </c>
      <c r="AW1108" s="13" t="s">
        <v>30</v>
      </c>
      <c r="AX1108" s="13" t="s">
        <v>73</v>
      </c>
      <c r="AY1108" s="239" t="s">
        <v>139</v>
      </c>
    </row>
    <row r="1109" s="14" customFormat="1">
      <c r="A1109" s="14"/>
      <c r="B1109" s="240"/>
      <c r="C1109" s="241"/>
      <c r="D1109" s="231" t="s">
        <v>150</v>
      </c>
      <c r="E1109" s="242" t="s">
        <v>1</v>
      </c>
      <c r="F1109" s="243" t="s">
        <v>81</v>
      </c>
      <c r="G1109" s="241"/>
      <c r="H1109" s="244">
        <v>1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150</v>
      </c>
      <c r="AU1109" s="250" t="s">
        <v>148</v>
      </c>
      <c r="AV1109" s="14" t="s">
        <v>148</v>
      </c>
      <c r="AW1109" s="14" t="s">
        <v>30</v>
      </c>
      <c r="AX1109" s="14" t="s">
        <v>73</v>
      </c>
      <c r="AY1109" s="250" t="s">
        <v>139</v>
      </c>
    </row>
    <row r="1110" s="13" customFormat="1">
      <c r="A1110" s="13"/>
      <c r="B1110" s="229"/>
      <c r="C1110" s="230"/>
      <c r="D1110" s="231" t="s">
        <v>150</v>
      </c>
      <c r="E1110" s="232" t="s">
        <v>1</v>
      </c>
      <c r="F1110" s="233" t="s">
        <v>1300</v>
      </c>
      <c r="G1110" s="230"/>
      <c r="H1110" s="232" t="s">
        <v>1</v>
      </c>
      <c r="I1110" s="234"/>
      <c r="J1110" s="230"/>
      <c r="K1110" s="230"/>
      <c r="L1110" s="235"/>
      <c r="M1110" s="236"/>
      <c r="N1110" s="237"/>
      <c r="O1110" s="237"/>
      <c r="P1110" s="237"/>
      <c r="Q1110" s="237"/>
      <c r="R1110" s="237"/>
      <c r="S1110" s="237"/>
      <c r="T1110" s="23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9" t="s">
        <v>150</v>
      </c>
      <c r="AU1110" s="239" t="s">
        <v>148</v>
      </c>
      <c r="AV1110" s="13" t="s">
        <v>81</v>
      </c>
      <c r="AW1110" s="13" t="s">
        <v>30</v>
      </c>
      <c r="AX1110" s="13" t="s">
        <v>73</v>
      </c>
      <c r="AY1110" s="239" t="s">
        <v>139</v>
      </c>
    </row>
    <row r="1111" s="14" customFormat="1">
      <c r="A1111" s="14"/>
      <c r="B1111" s="240"/>
      <c r="C1111" s="241"/>
      <c r="D1111" s="231" t="s">
        <v>150</v>
      </c>
      <c r="E1111" s="242" t="s">
        <v>1</v>
      </c>
      <c r="F1111" s="243" t="s">
        <v>81</v>
      </c>
      <c r="G1111" s="241"/>
      <c r="H1111" s="244">
        <v>1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0" t="s">
        <v>150</v>
      </c>
      <c r="AU1111" s="250" t="s">
        <v>148</v>
      </c>
      <c r="AV1111" s="14" t="s">
        <v>148</v>
      </c>
      <c r="AW1111" s="14" t="s">
        <v>30</v>
      </c>
      <c r="AX1111" s="14" t="s">
        <v>73</v>
      </c>
      <c r="AY1111" s="250" t="s">
        <v>139</v>
      </c>
    </row>
    <row r="1112" s="13" customFormat="1">
      <c r="A1112" s="13"/>
      <c r="B1112" s="229"/>
      <c r="C1112" s="230"/>
      <c r="D1112" s="231" t="s">
        <v>150</v>
      </c>
      <c r="E1112" s="232" t="s">
        <v>1</v>
      </c>
      <c r="F1112" s="233" t="s">
        <v>1301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150</v>
      </c>
      <c r="AU1112" s="239" t="s">
        <v>148</v>
      </c>
      <c r="AV1112" s="13" t="s">
        <v>81</v>
      </c>
      <c r="AW1112" s="13" t="s">
        <v>30</v>
      </c>
      <c r="AX1112" s="13" t="s">
        <v>73</v>
      </c>
      <c r="AY1112" s="239" t="s">
        <v>139</v>
      </c>
    </row>
    <row r="1113" s="14" customFormat="1">
      <c r="A1113" s="14"/>
      <c r="B1113" s="240"/>
      <c r="C1113" s="241"/>
      <c r="D1113" s="231" t="s">
        <v>150</v>
      </c>
      <c r="E1113" s="242" t="s">
        <v>1</v>
      </c>
      <c r="F1113" s="243" t="s">
        <v>81</v>
      </c>
      <c r="G1113" s="241"/>
      <c r="H1113" s="244">
        <v>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150</v>
      </c>
      <c r="AU1113" s="250" t="s">
        <v>148</v>
      </c>
      <c r="AV1113" s="14" t="s">
        <v>148</v>
      </c>
      <c r="AW1113" s="14" t="s">
        <v>30</v>
      </c>
      <c r="AX1113" s="14" t="s">
        <v>73</v>
      </c>
      <c r="AY1113" s="250" t="s">
        <v>139</v>
      </c>
    </row>
    <row r="1114" s="15" customFormat="1">
      <c r="A1114" s="15"/>
      <c r="B1114" s="251"/>
      <c r="C1114" s="252"/>
      <c r="D1114" s="231" t="s">
        <v>150</v>
      </c>
      <c r="E1114" s="253" t="s">
        <v>1</v>
      </c>
      <c r="F1114" s="254" t="s">
        <v>164</v>
      </c>
      <c r="G1114" s="252"/>
      <c r="H1114" s="255">
        <v>4</v>
      </c>
      <c r="I1114" s="256"/>
      <c r="J1114" s="252"/>
      <c r="K1114" s="252"/>
      <c r="L1114" s="257"/>
      <c r="M1114" s="258"/>
      <c r="N1114" s="259"/>
      <c r="O1114" s="259"/>
      <c r="P1114" s="259"/>
      <c r="Q1114" s="259"/>
      <c r="R1114" s="259"/>
      <c r="S1114" s="259"/>
      <c r="T1114" s="260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61" t="s">
        <v>150</v>
      </c>
      <c r="AU1114" s="261" t="s">
        <v>148</v>
      </c>
      <c r="AV1114" s="15" t="s">
        <v>147</v>
      </c>
      <c r="AW1114" s="15" t="s">
        <v>30</v>
      </c>
      <c r="AX1114" s="15" t="s">
        <v>81</v>
      </c>
      <c r="AY1114" s="261" t="s">
        <v>139</v>
      </c>
    </row>
    <row r="1115" s="2" customFormat="1" ht="33" customHeight="1">
      <c r="A1115" s="38"/>
      <c r="B1115" s="39"/>
      <c r="C1115" s="215" t="s">
        <v>1306</v>
      </c>
      <c r="D1115" s="215" t="s">
        <v>143</v>
      </c>
      <c r="E1115" s="216" t="s">
        <v>1307</v>
      </c>
      <c r="F1115" s="217" t="s">
        <v>1308</v>
      </c>
      <c r="G1115" s="218" t="s">
        <v>146</v>
      </c>
      <c r="H1115" s="219">
        <v>14</v>
      </c>
      <c r="I1115" s="220"/>
      <c r="J1115" s="221">
        <f>ROUND(I1115*H1115,2)</f>
        <v>0</v>
      </c>
      <c r="K1115" s="222"/>
      <c r="L1115" s="44"/>
      <c r="M1115" s="223" t="s">
        <v>1</v>
      </c>
      <c r="N1115" s="224" t="s">
        <v>39</v>
      </c>
      <c r="O1115" s="91"/>
      <c r="P1115" s="225">
        <f>O1115*H1115</f>
        <v>0</v>
      </c>
      <c r="Q1115" s="225">
        <v>0</v>
      </c>
      <c r="R1115" s="225">
        <f>Q1115*H1115</f>
        <v>0</v>
      </c>
      <c r="S1115" s="225">
        <v>0</v>
      </c>
      <c r="T1115" s="226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278</v>
      </c>
      <c r="AT1115" s="227" t="s">
        <v>143</v>
      </c>
      <c r="AU1115" s="227" t="s">
        <v>148</v>
      </c>
      <c r="AY1115" s="17" t="s">
        <v>139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148</v>
      </c>
      <c r="BK1115" s="228">
        <f>ROUND(I1115*H1115,2)</f>
        <v>0</v>
      </c>
      <c r="BL1115" s="17" t="s">
        <v>278</v>
      </c>
      <c r="BM1115" s="227" t="s">
        <v>1309</v>
      </c>
    </row>
    <row r="1116" s="13" customFormat="1">
      <c r="A1116" s="13"/>
      <c r="B1116" s="229"/>
      <c r="C1116" s="230"/>
      <c r="D1116" s="231" t="s">
        <v>150</v>
      </c>
      <c r="E1116" s="232" t="s">
        <v>1</v>
      </c>
      <c r="F1116" s="233" t="s">
        <v>193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150</v>
      </c>
      <c r="AU1116" s="239" t="s">
        <v>148</v>
      </c>
      <c r="AV1116" s="13" t="s">
        <v>81</v>
      </c>
      <c r="AW1116" s="13" t="s">
        <v>30</v>
      </c>
      <c r="AX1116" s="13" t="s">
        <v>73</v>
      </c>
      <c r="AY1116" s="239" t="s">
        <v>139</v>
      </c>
    </row>
    <row r="1117" s="14" customFormat="1">
      <c r="A1117" s="14"/>
      <c r="B1117" s="240"/>
      <c r="C1117" s="241"/>
      <c r="D1117" s="231" t="s">
        <v>150</v>
      </c>
      <c r="E1117" s="242" t="s">
        <v>1</v>
      </c>
      <c r="F1117" s="243" t="s">
        <v>81</v>
      </c>
      <c r="G1117" s="241"/>
      <c r="H1117" s="244">
        <v>1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150</v>
      </c>
      <c r="AU1117" s="250" t="s">
        <v>148</v>
      </c>
      <c r="AV1117" s="14" t="s">
        <v>148</v>
      </c>
      <c r="AW1117" s="14" t="s">
        <v>30</v>
      </c>
      <c r="AX1117" s="14" t="s">
        <v>73</v>
      </c>
      <c r="AY1117" s="250" t="s">
        <v>139</v>
      </c>
    </row>
    <row r="1118" s="13" customFormat="1">
      <c r="A1118" s="13"/>
      <c r="B1118" s="229"/>
      <c r="C1118" s="230"/>
      <c r="D1118" s="231" t="s">
        <v>150</v>
      </c>
      <c r="E1118" s="232" t="s">
        <v>1</v>
      </c>
      <c r="F1118" s="233" t="s">
        <v>474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150</v>
      </c>
      <c r="AU1118" s="239" t="s">
        <v>148</v>
      </c>
      <c r="AV1118" s="13" t="s">
        <v>81</v>
      </c>
      <c r="AW1118" s="13" t="s">
        <v>30</v>
      </c>
      <c r="AX1118" s="13" t="s">
        <v>73</v>
      </c>
      <c r="AY1118" s="239" t="s">
        <v>139</v>
      </c>
    </row>
    <row r="1119" s="14" customFormat="1">
      <c r="A1119" s="14"/>
      <c r="B1119" s="240"/>
      <c r="C1119" s="241"/>
      <c r="D1119" s="231" t="s">
        <v>150</v>
      </c>
      <c r="E1119" s="242" t="s">
        <v>1</v>
      </c>
      <c r="F1119" s="243" t="s">
        <v>81</v>
      </c>
      <c r="G1119" s="241"/>
      <c r="H1119" s="244">
        <v>1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150</v>
      </c>
      <c r="AU1119" s="250" t="s">
        <v>148</v>
      </c>
      <c r="AV1119" s="14" t="s">
        <v>148</v>
      </c>
      <c r="AW1119" s="14" t="s">
        <v>30</v>
      </c>
      <c r="AX1119" s="14" t="s">
        <v>73</v>
      </c>
      <c r="AY1119" s="250" t="s">
        <v>139</v>
      </c>
    </row>
    <row r="1120" s="13" customFormat="1">
      <c r="A1120" s="13"/>
      <c r="B1120" s="229"/>
      <c r="C1120" s="230"/>
      <c r="D1120" s="231" t="s">
        <v>150</v>
      </c>
      <c r="E1120" s="232" t="s">
        <v>1</v>
      </c>
      <c r="F1120" s="233" t="s">
        <v>240</v>
      </c>
      <c r="G1120" s="230"/>
      <c r="H1120" s="232" t="s">
        <v>1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9" t="s">
        <v>150</v>
      </c>
      <c r="AU1120" s="239" t="s">
        <v>148</v>
      </c>
      <c r="AV1120" s="13" t="s">
        <v>81</v>
      </c>
      <c r="AW1120" s="13" t="s">
        <v>30</v>
      </c>
      <c r="AX1120" s="13" t="s">
        <v>73</v>
      </c>
      <c r="AY1120" s="239" t="s">
        <v>139</v>
      </c>
    </row>
    <row r="1121" s="14" customFormat="1">
      <c r="A1121" s="14"/>
      <c r="B1121" s="240"/>
      <c r="C1121" s="241"/>
      <c r="D1121" s="231" t="s">
        <v>150</v>
      </c>
      <c r="E1121" s="242" t="s">
        <v>1</v>
      </c>
      <c r="F1121" s="243" t="s">
        <v>152</v>
      </c>
      <c r="G1121" s="241"/>
      <c r="H1121" s="244">
        <v>6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150</v>
      </c>
      <c r="AU1121" s="250" t="s">
        <v>148</v>
      </c>
      <c r="AV1121" s="14" t="s">
        <v>148</v>
      </c>
      <c r="AW1121" s="14" t="s">
        <v>30</v>
      </c>
      <c r="AX1121" s="14" t="s">
        <v>73</v>
      </c>
      <c r="AY1121" s="250" t="s">
        <v>139</v>
      </c>
    </row>
    <row r="1122" s="13" customFormat="1">
      <c r="A1122" s="13"/>
      <c r="B1122" s="229"/>
      <c r="C1122" s="230"/>
      <c r="D1122" s="231" t="s">
        <v>150</v>
      </c>
      <c r="E1122" s="232" t="s">
        <v>1</v>
      </c>
      <c r="F1122" s="233" t="s">
        <v>202</v>
      </c>
      <c r="G1122" s="230"/>
      <c r="H1122" s="232" t="s">
        <v>1</v>
      </c>
      <c r="I1122" s="234"/>
      <c r="J1122" s="230"/>
      <c r="K1122" s="230"/>
      <c r="L1122" s="235"/>
      <c r="M1122" s="236"/>
      <c r="N1122" s="237"/>
      <c r="O1122" s="237"/>
      <c r="P1122" s="237"/>
      <c r="Q1122" s="237"/>
      <c r="R1122" s="237"/>
      <c r="S1122" s="237"/>
      <c r="T1122" s="238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9" t="s">
        <v>150</v>
      </c>
      <c r="AU1122" s="239" t="s">
        <v>148</v>
      </c>
      <c r="AV1122" s="13" t="s">
        <v>81</v>
      </c>
      <c r="AW1122" s="13" t="s">
        <v>30</v>
      </c>
      <c r="AX1122" s="13" t="s">
        <v>73</v>
      </c>
      <c r="AY1122" s="239" t="s">
        <v>139</v>
      </c>
    </row>
    <row r="1123" s="14" customFormat="1">
      <c r="A1123" s="14"/>
      <c r="B1123" s="240"/>
      <c r="C1123" s="241"/>
      <c r="D1123" s="231" t="s">
        <v>150</v>
      </c>
      <c r="E1123" s="242" t="s">
        <v>1</v>
      </c>
      <c r="F1123" s="243" t="s">
        <v>147</v>
      </c>
      <c r="G1123" s="241"/>
      <c r="H1123" s="244">
        <v>4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0" t="s">
        <v>150</v>
      </c>
      <c r="AU1123" s="250" t="s">
        <v>148</v>
      </c>
      <c r="AV1123" s="14" t="s">
        <v>148</v>
      </c>
      <c r="AW1123" s="14" t="s">
        <v>30</v>
      </c>
      <c r="AX1123" s="14" t="s">
        <v>73</v>
      </c>
      <c r="AY1123" s="250" t="s">
        <v>139</v>
      </c>
    </row>
    <row r="1124" s="13" customFormat="1">
      <c r="A1124" s="13"/>
      <c r="B1124" s="229"/>
      <c r="C1124" s="230"/>
      <c r="D1124" s="231" t="s">
        <v>150</v>
      </c>
      <c r="E1124" s="232" t="s">
        <v>1</v>
      </c>
      <c r="F1124" s="233" t="s">
        <v>197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150</v>
      </c>
      <c r="AU1124" s="239" t="s">
        <v>148</v>
      </c>
      <c r="AV1124" s="13" t="s">
        <v>81</v>
      </c>
      <c r="AW1124" s="13" t="s">
        <v>30</v>
      </c>
      <c r="AX1124" s="13" t="s">
        <v>73</v>
      </c>
      <c r="AY1124" s="239" t="s">
        <v>139</v>
      </c>
    </row>
    <row r="1125" s="14" customFormat="1">
      <c r="A1125" s="14"/>
      <c r="B1125" s="240"/>
      <c r="C1125" s="241"/>
      <c r="D1125" s="231" t="s">
        <v>150</v>
      </c>
      <c r="E1125" s="242" t="s">
        <v>1</v>
      </c>
      <c r="F1125" s="243" t="s">
        <v>81</v>
      </c>
      <c r="G1125" s="241"/>
      <c r="H1125" s="244">
        <v>1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150</v>
      </c>
      <c r="AU1125" s="250" t="s">
        <v>148</v>
      </c>
      <c r="AV1125" s="14" t="s">
        <v>148</v>
      </c>
      <c r="AW1125" s="14" t="s">
        <v>30</v>
      </c>
      <c r="AX1125" s="14" t="s">
        <v>73</v>
      </c>
      <c r="AY1125" s="250" t="s">
        <v>139</v>
      </c>
    </row>
    <row r="1126" s="13" customFormat="1">
      <c r="A1126" s="13"/>
      <c r="B1126" s="229"/>
      <c r="C1126" s="230"/>
      <c r="D1126" s="231" t="s">
        <v>150</v>
      </c>
      <c r="E1126" s="232" t="s">
        <v>1</v>
      </c>
      <c r="F1126" s="233" t="s">
        <v>195</v>
      </c>
      <c r="G1126" s="230"/>
      <c r="H1126" s="232" t="s">
        <v>1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9" t="s">
        <v>150</v>
      </c>
      <c r="AU1126" s="239" t="s">
        <v>148</v>
      </c>
      <c r="AV1126" s="13" t="s">
        <v>81</v>
      </c>
      <c r="AW1126" s="13" t="s">
        <v>30</v>
      </c>
      <c r="AX1126" s="13" t="s">
        <v>73</v>
      </c>
      <c r="AY1126" s="239" t="s">
        <v>139</v>
      </c>
    </row>
    <row r="1127" s="14" customFormat="1">
      <c r="A1127" s="14"/>
      <c r="B1127" s="240"/>
      <c r="C1127" s="241"/>
      <c r="D1127" s="231" t="s">
        <v>150</v>
      </c>
      <c r="E1127" s="242" t="s">
        <v>1</v>
      </c>
      <c r="F1127" s="243" t="s">
        <v>81</v>
      </c>
      <c r="G1127" s="241"/>
      <c r="H1127" s="244">
        <v>1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150</v>
      </c>
      <c r="AU1127" s="250" t="s">
        <v>148</v>
      </c>
      <c r="AV1127" s="14" t="s">
        <v>148</v>
      </c>
      <c r="AW1127" s="14" t="s">
        <v>30</v>
      </c>
      <c r="AX1127" s="14" t="s">
        <v>73</v>
      </c>
      <c r="AY1127" s="250" t="s">
        <v>139</v>
      </c>
    </row>
    <row r="1128" s="15" customFormat="1">
      <c r="A1128" s="15"/>
      <c r="B1128" s="251"/>
      <c r="C1128" s="252"/>
      <c r="D1128" s="231" t="s">
        <v>150</v>
      </c>
      <c r="E1128" s="253" t="s">
        <v>1</v>
      </c>
      <c r="F1128" s="254" t="s">
        <v>164</v>
      </c>
      <c r="G1128" s="252"/>
      <c r="H1128" s="255">
        <v>14</v>
      </c>
      <c r="I1128" s="256"/>
      <c r="J1128" s="252"/>
      <c r="K1128" s="252"/>
      <c r="L1128" s="257"/>
      <c r="M1128" s="258"/>
      <c r="N1128" s="259"/>
      <c r="O1128" s="259"/>
      <c r="P1128" s="259"/>
      <c r="Q1128" s="259"/>
      <c r="R1128" s="259"/>
      <c r="S1128" s="259"/>
      <c r="T1128" s="260"/>
      <c r="U1128" s="15"/>
      <c r="V1128" s="15"/>
      <c r="W1128" s="15"/>
      <c r="X1128" s="15"/>
      <c r="Y1128" s="15"/>
      <c r="Z1128" s="15"/>
      <c r="AA1128" s="15"/>
      <c r="AB1128" s="15"/>
      <c r="AC1128" s="15"/>
      <c r="AD1128" s="15"/>
      <c r="AE1128" s="15"/>
      <c r="AT1128" s="261" t="s">
        <v>150</v>
      </c>
      <c r="AU1128" s="261" t="s">
        <v>148</v>
      </c>
      <c r="AV1128" s="15" t="s">
        <v>147</v>
      </c>
      <c r="AW1128" s="15" t="s">
        <v>30</v>
      </c>
      <c r="AX1128" s="15" t="s">
        <v>81</v>
      </c>
      <c r="AY1128" s="261" t="s">
        <v>139</v>
      </c>
    </row>
    <row r="1129" s="2" customFormat="1" ht="24.15" customHeight="1">
      <c r="A1129" s="38"/>
      <c r="B1129" s="39"/>
      <c r="C1129" s="262" t="s">
        <v>1310</v>
      </c>
      <c r="D1129" s="262" t="s">
        <v>479</v>
      </c>
      <c r="E1129" s="263" t="s">
        <v>1311</v>
      </c>
      <c r="F1129" s="264" t="s">
        <v>1312</v>
      </c>
      <c r="G1129" s="265" t="s">
        <v>146</v>
      </c>
      <c r="H1129" s="266">
        <v>14</v>
      </c>
      <c r="I1129" s="267"/>
      <c r="J1129" s="268">
        <f>ROUND(I1129*H1129,2)</f>
        <v>0</v>
      </c>
      <c r="K1129" s="269"/>
      <c r="L1129" s="270"/>
      <c r="M1129" s="271" t="s">
        <v>1</v>
      </c>
      <c r="N1129" s="272" t="s">
        <v>39</v>
      </c>
      <c r="O1129" s="91"/>
      <c r="P1129" s="225">
        <f>O1129*H1129</f>
        <v>0</v>
      </c>
      <c r="Q1129" s="225">
        <v>0.00010000000000000001</v>
      </c>
      <c r="R1129" s="225">
        <f>Q1129*H1129</f>
        <v>0.0014</v>
      </c>
      <c r="S1129" s="225">
        <v>0</v>
      </c>
      <c r="T1129" s="226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27" t="s">
        <v>373</v>
      </c>
      <c r="AT1129" s="227" t="s">
        <v>479</v>
      </c>
      <c r="AU1129" s="227" t="s">
        <v>148</v>
      </c>
      <c r="AY1129" s="17" t="s">
        <v>139</v>
      </c>
      <c r="BE1129" s="228">
        <f>IF(N1129="základní",J1129,0)</f>
        <v>0</v>
      </c>
      <c r="BF1129" s="228">
        <f>IF(N1129="snížená",J1129,0)</f>
        <v>0</v>
      </c>
      <c r="BG1129" s="228">
        <f>IF(N1129="zákl. přenesená",J1129,0)</f>
        <v>0</v>
      </c>
      <c r="BH1129" s="228">
        <f>IF(N1129="sníž. přenesená",J1129,0)</f>
        <v>0</v>
      </c>
      <c r="BI1129" s="228">
        <f>IF(N1129="nulová",J1129,0)</f>
        <v>0</v>
      </c>
      <c r="BJ1129" s="17" t="s">
        <v>148</v>
      </c>
      <c r="BK1129" s="228">
        <f>ROUND(I1129*H1129,2)</f>
        <v>0</v>
      </c>
      <c r="BL1129" s="17" t="s">
        <v>278</v>
      </c>
      <c r="BM1129" s="227" t="s">
        <v>1313</v>
      </c>
    </row>
    <row r="1130" s="13" customFormat="1">
      <c r="A1130" s="13"/>
      <c r="B1130" s="229"/>
      <c r="C1130" s="230"/>
      <c r="D1130" s="231" t="s">
        <v>150</v>
      </c>
      <c r="E1130" s="232" t="s">
        <v>1</v>
      </c>
      <c r="F1130" s="233" t="s">
        <v>193</v>
      </c>
      <c r="G1130" s="230"/>
      <c r="H1130" s="232" t="s">
        <v>1</v>
      </c>
      <c r="I1130" s="234"/>
      <c r="J1130" s="230"/>
      <c r="K1130" s="230"/>
      <c r="L1130" s="235"/>
      <c r="M1130" s="236"/>
      <c r="N1130" s="237"/>
      <c r="O1130" s="237"/>
      <c r="P1130" s="237"/>
      <c r="Q1130" s="237"/>
      <c r="R1130" s="237"/>
      <c r="S1130" s="237"/>
      <c r="T1130" s="238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9" t="s">
        <v>150</v>
      </c>
      <c r="AU1130" s="239" t="s">
        <v>148</v>
      </c>
      <c r="AV1130" s="13" t="s">
        <v>81</v>
      </c>
      <c r="AW1130" s="13" t="s">
        <v>30</v>
      </c>
      <c r="AX1130" s="13" t="s">
        <v>73</v>
      </c>
      <c r="AY1130" s="239" t="s">
        <v>139</v>
      </c>
    </row>
    <row r="1131" s="14" customFormat="1">
      <c r="A1131" s="14"/>
      <c r="B1131" s="240"/>
      <c r="C1131" s="241"/>
      <c r="D1131" s="231" t="s">
        <v>150</v>
      </c>
      <c r="E1131" s="242" t="s">
        <v>1</v>
      </c>
      <c r="F1131" s="243" t="s">
        <v>81</v>
      </c>
      <c r="G1131" s="241"/>
      <c r="H1131" s="244">
        <v>1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150</v>
      </c>
      <c r="AU1131" s="250" t="s">
        <v>148</v>
      </c>
      <c r="AV1131" s="14" t="s">
        <v>148</v>
      </c>
      <c r="AW1131" s="14" t="s">
        <v>30</v>
      </c>
      <c r="AX1131" s="14" t="s">
        <v>73</v>
      </c>
      <c r="AY1131" s="250" t="s">
        <v>139</v>
      </c>
    </row>
    <row r="1132" s="13" customFormat="1">
      <c r="A1132" s="13"/>
      <c r="B1132" s="229"/>
      <c r="C1132" s="230"/>
      <c r="D1132" s="231" t="s">
        <v>150</v>
      </c>
      <c r="E1132" s="232" t="s">
        <v>1</v>
      </c>
      <c r="F1132" s="233" t="s">
        <v>474</v>
      </c>
      <c r="G1132" s="230"/>
      <c r="H1132" s="232" t="s">
        <v>1</v>
      </c>
      <c r="I1132" s="234"/>
      <c r="J1132" s="230"/>
      <c r="K1132" s="230"/>
      <c r="L1132" s="235"/>
      <c r="M1132" s="236"/>
      <c r="N1132" s="237"/>
      <c r="O1132" s="237"/>
      <c r="P1132" s="237"/>
      <c r="Q1132" s="237"/>
      <c r="R1132" s="237"/>
      <c r="S1132" s="237"/>
      <c r="T1132" s="238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9" t="s">
        <v>150</v>
      </c>
      <c r="AU1132" s="239" t="s">
        <v>148</v>
      </c>
      <c r="AV1132" s="13" t="s">
        <v>81</v>
      </c>
      <c r="AW1132" s="13" t="s">
        <v>30</v>
      </c>
      <c r="AX1132" s="13" t="s">
        <v>73</v>
      </c>
      <c r="AY1132" s="239" t="s">
        <v>139</v>
      </c>
    </row>
    <row r="1133" s="14" customFormat="1">
      <c r="A1133" s="14"/>
      <c r="B1133" s="240"/>
      <c r="C1133" s="241"/>
      <c r="D1133" s="231" t="s">
        <v>150</v>
      </c>
      <c r="E1133" s="242" t="s">
        <v>1</v>
      </c>
      <c r="F1133" s="243" t="s">
        <v>81</v>
      </c>
      <c r="G1133" s="241"/>
      <c r="H1133" s="244">
        <v>1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0" t="s">
        <v>150</v>
      </c>
      <c r="AU1133" s="250" t="s">
        <v>148</v>
      </c>
      <c r="AV1133" s="14" t="s">
        <v>148</v>
      </c>
      <c r="AW1133" s="14" t="s">
        <v>30</v>
      </c>
      <c r="AX1133" s="14" t="s">
        <v>73</v>
      </c>
      <c r="AY1133" s="250" t="s">
        <v>139</v>
      </c>
    </row>
    <row r="1134" s="13" customFormat="1">
      <c r="A1134" s="13"/>
      <c r="B1134" s="229"/>
      <c r="C1134" s="230"/>
      <c r="D1134" s="231" t="s">
        <v>150</v>
      </c>
      <c r="E1134" s="232" t="s">
        <v>1</v>
      </c>
      <c r="F1134" s="233" t="s">
        <v>240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150</v>
      </c>
      <c r="AU1134" s="239" t="s">
        <v>148</v>
      </c>
      <c r="AV1134" s="13" t="s">
        <v>81</v>
      </c>
      <c r="AW1134" s="13" t="s">
        <v>30</v>
      </c>
      <c r="AX1134" s="13" t="s">
        <v>73</v>
      </c>
      <c r="AY1134" s="239" t="s">
        <v>139</v>
      </c>
    </row>
    <row r="1135" s="14" customFormat="1">
      <c r="A1135" s="14"/>
      <c r="B1135" s="240"/>
      <c r="C1135" s="241"/>
      <c r="D1135" s="231" t="s">
        <v>150</v>
      </c>
      <c r="E1135" s="242" t="s">
        <v>1</v>
      </c>
      <c r="F1135" s="243" t="s">
        <v>152</v>
      </c>
      <c r="G1135" s="241"/>
      <c r="H1135" s="244">
        <v>6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150</v>
      </c>
      <c r="AU1135" s="250" t="s">
        <v>148</v>
      </c>
      <c r="AV1135" s="14" t="s">
        <v>148</v>
      </c>
      <c r="AW1135" s="14" t="s">
        <v>30</v>
      </c>
      <c r="AX1135" s="14" t="s">
        <v>73</v>
      </c>
      <c r="AY1135" s="250" t="s">
        <v>139</v>
      </c>
    </row>
    <row r="1136" s="13" customFormat="1">
      <c r="A1136" s="13"/>
      <c r="B1136" s="229"/>
      <c r="C1136" s="230"/>
      <c r="D1136" s="231" t="s">
        <v>150</v>
      </c>
      <c r="E1136" s="232" t="s">
        <v>1</v>
      </c>
      <c r="F1136" s="233" t="s">
        <v>202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150</v>
      </c>
      <c r="AU1136" s="239" t="s">
        <v>148</v>
      </c>
      <c r="AV1136" s="13" t="s">
        <v>81</v>
      </c>
      <c r="AW1136" s="13" t="s">
        <v>30</v>
      </c>
      <c r="AX1136" s="13" t="s">
        <v>73</v>
      </c>
      <c r="AY1136" s="239" t="s">
        <v>139</v>
      </c>
    </row>
    <row r="1137" s="14" customFormat="1">
      <c r="A1137" s="14"/>
      <c r="B1137" s="240"/>
      <c r="C1137" s="241"/>
      <c r="D1137" s="231" t="s">
        <v>150</v>
      </c>
      <c r="E1137" s="242" t="s">
        <v>1</v>
      </c>
      <c r="F1137" s="243" t="s">
        <v>147</v>
      </c>
      <c r="G1137" s="241"/>
      <c r="H1137" s="244">
        <v>4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150</v>
      </c>
      <c r="AU1137" s="250" t="s">
        <v>148</v>
      </c>
      <c r="AV1137" s="14" t="s">
        <v>148</v>
      </c>
      <c r="AW1137" s="14" t="s">
        <v>30</v>
      </c>
      <c r="AX1137" s="14" t="s">
        <v>73</v>
      </c>
      <c r="AY1137" s="250" t="s">
        <v>139</v>
      </c>
    </row>
    <row r="1138" s="13" customFormat="1">
      <c r="A1138" s="13"/>
      <c r="B1138" s="229"/>
      <c r="C1138" s="230"/>
      <c r="D1138" s="231" t="s">
        <v>150</v>
      </c>
      <c r="E1138" s="232" t="s">
        <v>1</v>
      </c>
      <c r="F1138" s="233" t="s">
        <v>197</v>
      </c>
      <c r="G1138" s="230"/>
      <c r="H1138" s="232" t="s">
        <v>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9" t="s">
        <v>150</v>
      </c>
      <c r="AU1138" s="239" t="s">
        <v>148</v>
      </c>
      <c r="AV1138" s="13" t="s">
        <v>81</v>
      </c>
      <c r="AW1138" s="13" t="s">
        <v>30</v>
      </c>
      <c r="AX1138" s="13" t="s">
        <v>73</v>
      </c>
      <c r="AY1138" s="239" t="s">
        <v>139</v>
      </c>
    </row>
    <row r="1139" s="14" customFormat="1">
      <c r="A1139" s="14"/>
      <c r="B1139" s="240"/>
      <c r="C1139" s="241"/>
      <c r="D1139" s="231" t="s">
        <v>150</v>
      </c>
      <c r="E1139" s="242" t="s">
        <v>1</v>
      </c>
      <c r="F1139" s="243" t="s">
        <v>81</v>
      </c>
      <c r="G1139" s="241"/>
      <c r="H1139" s="244">
        <v>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150</v>
      </c>
      <c r="AU1139" s="250" t="s">
        <v>148</v>
      </c>
      <c r="AV1139" s="14" t="s">
        <v>148</v>
      </c>
      <c r="AW1139" s="14" t="s">
        <v>30</v>
      </c>
      <c r="AX1139" s="14" t="s">
        <v>73</v>
      </c>
      <c r="AY1139" s="250" t="s">
        <v>139</v>
      </c>
    </row>
    <row r="1140" s="13" customFormat="1">
      <c r="A1140" s="13"/>
      <c r="B1140" s="229"/>
      <c r="C1140" s="230"/>
      <c r="D1140" s="231" t="s">
        <v>150</v>
      </c>
      <c r="E1140" s="232" t="s">
        <v>1</v>
      </c>
      <c r="F1140" s="233" t="s">
        <v>195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150</v>
      </c>
      <c r="AU1140" s="239" t="s">
        <v>148</v>
      </c>
      <c r="AV1140" s="13" t="s">
        <v>81</v>
      </c>
      <c r="AW1140" s="13" t="s">
        <v>30</v>
      </c>
      <c r="AX1140" s="13" t="s">
        <v>73</v>
      </c>
      <c r="AY1140" s="239" t="s">
        <v>139</v>
      </c>
    </row>
    <row r="1141" s="14" customFormat="1">
      <c r="A1141" s="14"/>
      <c r="B1141" s="240"/>
      <c r="C1141" s="241"/>
      <c r="D1141" s="231" t="s">
        <v>150</v>
      </c>
      <c r="E1141" s="242" t="s">
        <v>1</v>
      </c>
      <c r="F1141" s="243" t="s">
        <v>81</v>
      </c>
      <c r="G1141" s="241"/>
      <c r="H1141" s="244">
        <v>1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150</v>
      </c>
      <c r="AU1141" s="250" t="s">
        <v>148</v>
      </c>
      <c r="AV1141" s="14" t="s">
        <v>148</v>
      </c>
      <c r="AW1141" s="14" t="s">
        <v>30</v>
      </c>
      <c r="AX1141" s="14" t="s">
        <v>73</v>
      </c>
      <c r="AY1141" s="250" t="s">
        <v>139</v>
      </c>
    </row>
    <row r="1142" s="15" customFormat="1">
      <c r="A1142" s="15"/>
      <c r="B1142" s="251"/>
      <c r="C1142" s="252"/>
      <c r="D1142" s="231" t="s">
        <v>150</v>
      </c>
      <c r="E1142" s="253" t="s">
        <v>1</v>
      </c>
      <c r="F1142" s="254" t="s">
        <v>164</v>
      </c>
      <c r="G1142" s="252"/>
      <c r="H1142" s="255">
        <v>14</v>
      </c>
      <c r="I1142" s="256"/>
      <c r="J1142" s="252"/>
      <c r="K1142" s="252"/>
      <c r="L1142" s="257"/>
      <c r="M1142" s="258"/>
      <c r="N1142" s="259"/>
      <c r="O1142" s="259"/>
      <c r="P1142" s="259"/>
      <c r="Q1142" s="259"/>
      <c r="R1142" s="259"/>
      <c r="S1142" s="259"/>
      <c r="T1142" s="260"/>
      <c r="U1142" s="15"/>
      <c r="V1142" s="15"/>
      <c r="W1142" s="15"/>
      <c r="X1142" s="15"/>
      <c r="Y1142" s="15"/>
      <c r="Z1142" s="15"/>
      <c r="AA1142" s="15"/>
      <c r="AB1142" s="15"/>
      <c r="AC1142" s="15"/>
      <c r="AD1142" s="15"/>
      <c r="AE1142" s="15"/>
      <c r="AT1142" s="261" t="s">
        <v>150</v>
      </c>
      <c r="AU1142" s="261" t="s">
        <v>148</v>
      </c>
      <c r="AV1142" s="15" t="s">
        <v>147</v>
      </c>
      <c r="AW1142" s="15" t="s">
        <v>30</v>
      </c>
      <c r="AX1142" s="15" t="s">
        <v>81</v>
      </c>
      <c r="AY1142" s="261" t="s">
        <v>139</v>
      </c>
    </row>
    <row r="1143" s="2" customFormat="1" ht="37.8" customHeight="1">
      <c r="A1143" s="38"/>
      <c r="B1143" s="39"/>
      <c r="C1143" s="215" t="s">
        <v>1314</v>
      </c>
      <c r="D1143" s="215" t="s">
        <v>143</v>
      </c>
      <c r="E1143" s="216" t="s">
        <v>1315</v>
      </c>
      <c r="F1143" s="217" t="s">
        <v>1316</v>
      </c>
      <c r="G1143" s="218" t="s">
        <v>146</v>
      </c>
      <c r="H1143" s="219">
        <v>17</v>
      </c>
      <c r="I1143" s="220"/>
      <c r="J1143" s="221">
        <f>ROUND(I1143*H1143,2)</f>
        <v>0</v>
      </c>
      <c r="K1143" s="222"/>
      <c r="L1143" s="44"/>
      <c r="M1143" s="223" t="s">
        <v>1</v>
      </c>
      <c r="N1143" s="224" t="s">
        <v>39</v>
      </c>
      <c r="O1143" s="91"/>
      <c r="P1143" s="225">
        <f>O1143*H1143</f>
        <v>0</v>
      </c>
      <c r="Q1143" s="225">
        <v>0</v>
      </c>
      <c r="R1143" s="225">
        <f>Q1143*H1143</f>
        <v>0</v>
      </c>
      <c r="S1143" s="225">
        <v>5.0000000000000002E-05</v>
      </c>
      <c r="T1143" s="226">
        <f>S1143*H1143</f>
        <v>0.00085000000000000006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27" t="s">
        <v>278</v>
      </c>
      <c r="AT1143" s="227" t="s">
        <v>143</v>
      </c>
      <c r="AU1143" s="227" t="s">
        <v>148</v>
      </c>
      <c r="AY1143" s="17" t="s">
        <v>139</v>
      </c>
      <c r="BE1143" s="228">
        <f>IF(N1143="základní",J1143,0)</f>
        <v>0</v>
      </c>
      <c r="BF1143" s="228">
        <f>IF(N1143="snížená",J1143,0)</f>
        <v>0</v>
      </c>
      <c r="BG1143" s="228">
        <f>IF(N1143="zákl. přenesená",J1143,0)</f>
        <v>0</v>
      </c>
      <c r="BH1143" s="228">
        <f>IF(N1143="sníž. přenesená",J1143,0)</f>
        <v>0</v>
      </c>
      <c r="BI1143" s="228">
        <f>IF(N1143="nulová",J1143,0)</f>
        <v>0</v>
      </c>
      <c r="BJ1143" s="17" t="s">
        <v>148</v>
      </c>
      <c r="BK1143" s="228">
        <f>ROUND(I1143*H1143,2)</f>
        <v>0</v>
      </c>
      <c r="BL1143" s="17" t="s">
        <v>278</v>
      </c>
      <c r="BM1143" s="227" t="s">
        <v>1317</v>
      </c>
    </row>
    <row r="1144" s="13" customFormat="1">
      <c r="A1144" s="13"/>
      <c r="B1144" s="229"/>
      <c r="C1144" s="230"/>
      <c r="D1144" s="231" t="s">
        <v>150</v>
      </c>
      <c r="E1144" s="232" t="s">
        <v>1</v>
      </c>
      <c r="F1144" s="233" t="s">
        <v>193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150</v>
      </c>
      <c r="AU1144" s="239" t="s">
        <v>148</v>
      </c>
      <c r="AV1144" s="13" t="s">
        <v>81</v>
      </c>
      <c r="AW1144" s="13" t="s">
        <v>30</v>
      </c>
      <c r="AX1144" s="13" t="s">
        <v>73</v>
      </c>
      <c r="AY1144" s="239" t="s">
        <v>139</v>
      </c>
    </row>
    <row r="1145" s="14" customFormat="1">
      <c r="A1145" s="14"/>
      <c r="B1145" s="240"/>
      <c r="C1145" s="241"/>
      <c r="D1145" s="231" t="s">
        <v>150</v>
      </c>
      <c r="E1145" s="242" t="s">
        <v>1</v>
      </c>
      <c r="F1145" s="243" t="s">
        <v>81</v>
      </c>
      <c r="G1145" s="241"/>
      <c r="H1145" s="244">
        <v>1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150</v>
      </c>
      <c r="AU1145" s="250" t="s">
        <v>148</v>
      </c>
      <c r="AV1145" s="14" t="s">
        <v>148</v>
      </c>
      <c r="AW1145" s="14" t="s">
        <v>30</v>
      </c>
      <c r="AX1145" s="14" t="s">
        <v>73</v>
      </c>
      <c r="AY1145" s="250" t="s">
        <v>139</v>
      </c>
    </row>
    <row r="1146" s="13" customFormat="1">
      <c r="A1146" s="13"/>
      <c r="B1146" s="229"/>
      <c r="C1146" s="230"/>
      <c r="D1146" s="231" t="s">
        <v>150</v>
      </c>
      <c r="E1146" s="232" t="s">
        <v>1</v>
      </c>
      <c r="F1146" s="233" t="s">
        <v>195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150</v>
      </c>
      <c r="AU1146" s="239" t="s">
        <v>148</v>
      </c>
      <c r="AV1146" s="13" t="s">
        <v>81</v>
      </c>
      <c r="AW1146" s="13" t="s">
        <v>30</v>
      </c>
      <c r="AX1146" s="13" t="s">
        <v>73</v>
      </c>
      <c r="AY1146" s="239" t="s">
        <v>139</v>
      </c>
    </row>
    <row r="1147" s="14" customFormat="1">
      <c r="A1147" s="14"/>
      <c r="B1147" s="240"/>
      <c r="C1147" s="241"/>
      <c r="D1147" s="231" t="s">
        <v>150</v>
      </c>
      <c r="E1147" s="242" t="s">
        <v>1</v>
      </c>
      <c r="F1147" s="243" t="s">
        <v>73</v>
      </c>
      <c r="G1147" s="241"/>
      <c r="H1147" s="244">
        <v>0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150</v>
      </c>
      <c r="AU1147" s="250" t="s">
        <v>148</v>
      </c>
      <c r="AV1147" s="14" t="s">
        <v>148</v>
      </c>
      <c r="AW1147" s="14" t="s">
        <v>30</v>
      </c>
      <c r="AX1147" s="14" t="s">
        <v>73</v>
      </c>
      <c r="AY1147" s="250" t="s">
        <v>139</v>
      </c>
    </row>
    <row r="1148" s="13" customFormat="1">
      <c r="A1148" s="13"/>
      <c r="B1148" s="229"/>
      <c r="C1148" s="230"/>
      <c r="D1148" s="231" t="s">
        <v>150</v>
      </c>
      <c r="E1148" s="232" t="s">
        <v>1</v>
      </c>
      <c r="F1148" s="233" t="s">
        <v>168</v>
      </c>
      <c r="G1148" s="230"/>
      <c r="H1148" s="232" t="s">
        <v>1</v>
      </c>
      <c r="I1148" s="234"/>
      <c r="J1148" s="230"/>
      <c r="K1148" s="230"/>
      <c r="L1148" s="235"/>
      <c r="M1148" s="236"/>
      <c r="N1148" s="237"/>
      <c r="O1148" s="237"/>
      <c r="P1148" s="237"/>
      <c r="Q1148" s="237"/>
      <c r="R1148" s="237"/>
      <c r="S1148" s="237"/>
      <c r="T1148" s="238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9" t="s">
        <v>150</v>
      </c>
      <c r="AU1148" s="239" t="s">
        <v>148</v>
      </c>
      <c r="AV1148" s="13" t="s">
        <v>81</v>
      </c>
      <c r="AW1148" s="13" t="s">
        <v>30</v>
      </c>
      <c r="AX1148" s="13" t="s">
        <v>73</v>
      </c>
      <c r="AY1148" s="239" t="s">
        <v>139</v>
      </c>
    </row>
    <row r="1149" s="14" customFormat="1">
      <c r="A1149" s="14"/>
      <c r="B1149" s="240"/>
      <c r="C1149" s="241"/>
      <c r="D1149" s="231" t="s">
        <v>150</v>
      </c>
      <c r="E1149" s="242" t="s">
        <v>1</v>
      </c>
      <c r="F1149" s="243" t="s">
        <v>81</v>
      </c>
      <c r="G1149" s="241"/>
      <c r="H1149" s="244">
        <v>1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150</v>
      </c>
      <c r="AU1149" s="250" t="s">
        <v>148</v>
      </c>
      <c r="AV1149" s="14" t="s">
        <v>148</v>
      </c>
      <c r="AW1149" s="14" t="s">
        <v>30</v>
      </c>
      <c r="AX1149" s="14" t="s">
        <v>73</v>
      </c>
      <c r="AY1149" s="250" t="s">
        <v>139</v>
      </c>
    </row>
    <row r="1150" s="13" customFormat="1">
      <c r="A1150" s="13"/>
      <c r="B1150" s="229"/>
      <c r="C1150" s="230"/>
      <c r="D1150" s="231" t="s">
        <v>150</v>
      </c>
      <c r="E1150" s="232" t="s">
        <v>1</v>
      </c>
      <c r="F1150" s="233" t="s">
        <v>240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150</v>
      </c>
      <c r="AU1150" s="239" t="s">
        <v>148</v>
      </c>
      <c r="AV1150" s="13" t="s">
        <v>81</v>
      </c>
      <c r="AW1150" s="13" t="s">
        <v>30</v>
      </c>
      <c r="AX1150" s="13" t="s">
        <v>73</v>
      </c>
      <c r="AY1150" s="239" t="s">
        <v>139</v>
      </c>
    </row>
    <row r="1151" s="14" customFormat="1">
      <c r="A1151" s="14"/>
      <c r="B1151" s="240"/>
      <c r="C1151" s="241"/>
      <c r="D1151" s="231" t="s">
        <v>150</v>
      </c>
      <c r="E1151" s="242" t="s">
        <v>1</v>
      </c>
      <c r="F1151" s="243" t="s">
        <v>214</v>
      </c>
      <c r="G1151" s="241"/>
      <c r="H1151" s="244">
        <v>9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150</v>
      </c>
      <c r="AU1151" s="250" t="s">
        <v>148</v>
      </c>
      <c r="AV1151" s="14" t="s">
        <v>148</v>
      </c>
      <c r="AW1151" s="14" t="s">
        <v>30</v>
      </c>
      <c r="AX1151" s="14" t="s">
        <v>73</v>
      </c>
      <c r="AY1151" s="250" t="s">
        <v>139</v>
      </c>
    </row>
    <row r="1152" s="13" customFormat="1">
      <c r="A1152" s="13"/>
      <c r="B1152" s="229"/>
      <c r="C1152" s="230"/>
      <c r="D1152" s="231" t="s">
        <v>150</v>
      </c>
      <c r="E1152" s="232" t="s">
        <v>1</v>
      </c>
      <c r="F1152" s="233" t="s">
        <v>202</v>
      </c>
      <c r="G1152" s="230"/>
      <c r="H1152" s="232" t="s">
        <v>1</v>
      </c>
      <c r="I1152" s="234"/>
      <c r="J1152" s="230"/>
      <c r="K1152" s="230"/>
      <c r="L1152" s="235"/>
      <c r="M1152" s="236"/>
      <c r="N1152" s="237"/>
      <c r="O1152" s="237"/>
      <c r="P1152" s="237"/>
      <c r="Q1152" s="237"/>
      <c r="R1152" s="237"/>
      <c r="S1152" s="237"/>
      <c r="T1152" s="23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9" t="s">
        <v>150</v>
      </c>
      <c r="AU1152" s="239" t="s">
        <v>148</v>
      </c>
      <c r="AV1152" s="13" t="s">
        <v>81</v>
      </c>
      <c r="AW1152" s="13" t="s">
        <v>30</v>
      </c>
      <c r="AX1152" s="13" t="s">
        <v>73</v>
      </c>
      <c r="AY1152" s="239" t="s">
        <v>139</v>
      </c>
    </row>
    <row r="1153" s="14" customFormat="1">
      <c r="A1153" s="14"/>
      <c r="B1153" s="240"/>
      <c r="C1153" s="241"/>
      <c r="D1153" s="231" t="s">
        <v>150</v>
      </c>
      <c r="E1153" s="242" t="s">
        <v>1</v>
      </c>
      <c r="F1153" s="243" t="s">
        <v>147</v>
      </c>
      <c r="G1153" s="241"/>
      <c r="H1153" s="244">
        <v>4</v>
      </c>
      <c r="I1153" s="245"/>
      <c r="J1153" s="241"/>
      <c r="K1153" s="241"/>
      <c r="L1153" s="246"/>
      <c r="M1153" s="247"/>
      <c r="N1153" s="248"/>
      <c r="O1153" s="248"/>
      <c r="P1153" s="248"/>
      <c r="Q1153" s="248"/>
      <c r="R1153" s="248"/>
      <c r="S1153" s="248"/>
      <c r="T1153" s="24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0" t="s">
        <v>150</v>
      </c>
      <c r="AU1153" s="250" t="s">
        <v>148</v>
      </c>
      <c r="AV1153" s="14" t="s">
        <v>148</v>
      </c>
      <c r="AW1153" s="14" t="s">
        <v>30</v>
      </c>
      <c r="AX1153" s="14" t="s">
        <v>73</v>
      </c>
      <c r="AY1153" s="250" t="s">
        <v>139</v>
      </c>
    </row>
    <row r="1154" s="13" customFormat="1">
      <c r="A1154" s="13"/>
      <c r="B1154" s="229"/>
      <c r="C1154" s="230"/>
      <c r="D1154" s="231" t="s">
        <v>150</v>
      </c>
      <c r="E1154" s="232" t="s">
        <v>1</v>
      </c>
      <c r="F1154" s="233" t="s">
        <v>197</v>
      </c>
      <c r="G1154" s="230"/>
      <c r="H1154" s="232" t="s">
        <v>1</v>
      </c>
      <c r="I1154" s="234"/>
      <c r="J1154" s="230"/>
      <c r="K1154" s="230"/>
      <c r="L1154" s="235"/>
      <c r="M1154" s="236"/>
      <c r="N1154" s="237"/>
      <c r="O1154" s="237"/>
      <c r="P1154" s="237"/>
      <c r="Q1154" s="237"/>
      <c r="R1154" s="237"/>
      <c r="S1154" s="237"/>
      <c r="T1154" s="238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9" t="s">
        <v>150</v>
      </c>
      <c r="AU1154" s="239" t="s">
        <v>148</v>
      </c>
      <c r="AV1154" s="13" t="s">
        <v>81</v>
      </c>
      <c r="AW1154" s="13" t="s">
        <v>30</v>
      </c>
      <c r="AX1154" s="13" t="s">
        <v>73</v>
      </c>
      <c r="AY1154" s="239" t="s">
        <v>139</v>
      </c>
    </row>
    <row r="1155" s="14" customFormat="1">
      <c r="A1155" s="14"/>
      <c r="B1155" s="240"/>
      <c r="C1155" s="241"/>
      <c r="D1155" s="231" t="s">
        <v>150</v>
      </c>
      <c r="E1155" s="242" t="s">
        <v>1</v>
      </c>
      <c r="F1155" s="243" t="s">
        <v>73</v>
      </c>
      <c r="G1155" s="241"/>
      <c r="H1155" s="244">
        <v>0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150</v>
      </c>
      <c r="AU1155" s="250" t="s">
        <v>148</v>
      </c>
      <c r="AV1155" s="14" t="s">
        <v>148</v>
      </c>
      <c r="AW1155" s="14" t="s">
        <v>30</v>
      </c>
      <c r="AX1155" s="14" t="s">
        <v>73</v>
      </c>
      <c r="AY1155" s="250" t="s">
        <v>139</v>
      </c>
    </row>
    <row r="1156" s="14" customFormat="1">
      <c r="A1156" s="14"/>
      <c r="B1156" s="240"/>
      <c r="C1156" s="241"/>
      <c r="D1156" s="231" t="s">
        <v>150</v>
      </c>
      <c r="E1156" s="242" t="s">
        <v>1</v>
      </c>
      <c r="F1156" s="243" t="s">
        <v>148</v>
      </c>
      <c r="G1156" s="241"/>
      <c r="H1156" s="244">
        <v>2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150</v>
      </c>
      <c r="AU1156" s="250" t="s">
        <v>148</v>
      </c>
      <c r="AV1156" s="14" t="s">
        <v>148</v>
      </c>
      <c r="AW1156" s="14" t="s">
        <v>30</v>
      </c>
      <c r="AX1156" s="14" t="s">
        <v>73</v>
      </c>
      <c r="AY1156" s="250" t="s">
        <v>139</v>
      </c>
    </row>
    <row r="1157" s="15" customFormat="1">
      <c r="A1157" s="15"/>
      <c r="B1157" s="251"/>
      <c r="C1157" s="252"/>
      <c r="D1157" s="231" t="s">
        <v>150</v>
      </c>
      <c r="E1157" s="253" t="s">
        <v>1</v>
      </c>
      <c r="F1157" s="254" t="s">
        <v>164</v>
      </c>
      <c r="G1157" s="252"/>
      <c r="H1157" s="255">
        <v>17</v>
      </c>
      <c r="I1157" s="256"/>
      <c r="J1157" s="252"/>
      <c r="K1157" s="252"/>
      <c r="L1157" s="257"/>
      <c r="M1157" s="258"/>
      <c r="N1157" s="259"/>
      <c r="O1157" s="259"/>
      <c r="P1157" s="259"/>
      <c r="Q1157" s="259"/>
      <c r="R1157" s="259"/>
      <c r="S1157" s="259"/>
      <c r="T1157" s="260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T1157" s="261" t="s">
        <v>150</v>
      </c>
      <c r="AU1157" s="261" t="s">
        <v>148</v>
      </c>
      <c r="AV1157" s="15" t="s">
        <v>147</v>
      </c>
      <c r="AW1157" s="15" t="s">
        <v>30</v>
      </c>
      <c r="AX1157" s="15" t="s">
        <v>81</v>
      </c>
      <c r="AY1157" s="261" t="s">
        <v>139</v>
      </c>
    </row>
    <row r="1158" s="2" customFormat="1" ht="16.5" customHeight="1">
      <c r="A1158" s="38"/>
      <c r="B1158" s="39"/>
      <c r="C1158" s="215" t="s">
        <v>1318</v>
      </c>
      <c r="D1158" s="215" t="s">
        <v>143</v>
      </c>
      <c r="E1158" s="216" t="s">
        <v>1319</v>
      </c>
      <c r="F1158" s="217" t="s">
        <v>1320</v>
      </c>
      <c r="G1158" s="218" t="s">
        <v>146</v>
      </c>
      <c r="H1158" s="219">
        <v>8</v>
      </c>
      <c r="I1158" s="220"/>
      <c r="J1158" s="221">
        <f>ROUND(I1158*H1158,2)</f>
        <v>0</v>
      </c>
      <c r="K1158" s="222"/>
      <c r="L1158" s="44"/>
      <c r="M1158" s="223" t="s">
        <v>1</v>
      </c>
      <c r="N1158" s="224" t="s">
        <v>39</v>
      </c>
      <c r="O1158" s="91"/>
      <c r="P1158" s="225">
        <f>O1158*H1158</f>
        <v>0</v>
      </c>
      <c r="Q1158" s="225">
        <v>0</v>
      </c>
      <c r="R1158" s="225">
        <f>Q1158*H1158</f>
        <v>0</v>
      </c>
      <c r="S1158" s="225">
        <v>0</v>
      </c>
      <c r="T1158" s="226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147</v>
      </c>
      <c r="AT1158" s="227" t="s">
        <v>143</v>
      </c>
      <c r="AU1158" s="227" t="s">
        <v>148</v>
      </c>
      <c r="AY1158" s="17" t="s">
        <v>139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148</v>
      </c>
      <c r="BK1158" s="228">
        <f>ROUND(I1158*H1158,2)</f>
        <v>0</v>
      </c>
      <c r="BL1158" s="17" t="s">
        <v>147</v>
      </c>
      <c r="BM1158" s="227" t="s">
        <v>1321</v>
      </c>
    </row>
    <row r="1159" s="14" customFormat="1">
      <c r="A1159" s="14"/>
      <c r="B1159" s="240"/>
      <c r="C1159" s="241"/>
      <c r="D1159" s="231" t="s">
        <v>150</v>
      </c>
      <c r="E1159" s="242" t="s">
        <v>1</v>
      </c>
      <c r="F1159" s="243" t="s">
        <v>1322</v>
      </c>
      <c r="G1159" s="241"/>
      <c r="H1159" s="244">
        <v>8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150</v>
      </c>
      <c r="AU1159" s="250" t="s">
        <v>148</v>
      </c>
      <c r="AV1159" s="14" t="s">
        <v>148</v>
      </c>
      <c r="AW1159" s="14" t="s">
        <v>30</v>
      </c>
      <c r="AX1159" s="14" t="s">
        <v>81</v>
      </c>
      <c r="AY1159" s="250" t="s">
        <v>139</v>
      </c>
    </row>
    <row r="1160" s="2" customFormat="1" ht="16.5" customHeight="1">
      <c r="A1160" s="38"/>
      <c r="B1160" s="39"/>
      <c r="C1160" s="262" t="s">
        <v>1323</v>
      </c>
      <c r="D1160" s="262" t="s">
        <v>479</v>
      </c>
      <c r="E1160" s="263" t="s">
        <v>1324</v>
      </c>
      <c r="F1160" s="264" t="s">
        <v>1325</v>
      </c>
      <c r="G1160" s="265" t="s">
        <v>146</v>
      </c>
      <c r="H1160" s="266">
        <v>6</v>
      </c>
      <c r="I1160" s="267"/>
      <c r="J1160" s="268">
        <f>ROUND(I1160*H1160,2)</f>
        <v>0</v>
      </c>
      <c r="K1160" s="269"/>
      <c r="L1160" s="270"/>
      <c r="M1160" s="271" t="s">
        <v>1</v>
      </c>
      <c r="N1160" s="272" t="s">
        <v>39</v>
      </c>
      <c r="O1160" s="91"/>
      <c r="P1160" s="225">
        <f>O1160*H1160</f>
        <v>0</v>
      </c>
      <c r="Q1160" s="225">
        <v>0.00040000000000000002</v>
      </c>
      <c r="R1160" s="225">
        <f>Q1160*H1160</f>
        <v>0.0024000000000000002</v>
      </c>
      <c r="S1160" s="225">
        <v>0</v>
      </c>
      <c r="T1160" s="226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208</v>
      </c>
      <c r="AT1160" s="227" t="s">
        <v>479</v>
      </c>
      <c r="AU1160" s="227" t="s">
        <v>148</v>
      </c>
      <c r="AY1160" s="17" t="s">
        <v>139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148</v>
      </c>
      <c r="BK1160" s="228">
        <f>ROUND(I1160*H1160,2)</f>
        <v>0</v>
      </c>
      <c r="BL1160" s="17" t="s">
        <v>147</v>
      </c>
      <c r="BM1160" s="227" t="s">
        <v>1326</v>
      </c>
    </row>
    <row r="1161" s="14" customFormat="1">
      <c r="A1161" s="14"/>
      <c r="B1161" s="240"/>
      <c r="C1161" s="241"/>
      <c r="D1161" s="231" t="s">
        <v>150</v>
      </c>
      <c r="E1161" s="242" t="s">
        <v>1</v>
      </c>
      <c r="F1161" s="243" t="s">
        <v>152</v>
      </c>
      <c r="G1161" s="241"/>
      <c r="H1161" s="244">
        <v>6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0" t="s">
        <v>150</v>
      </c>
      <c r="AU1161" s="250" t="s">
        <v>148</v>
      </c>
      <c r="AV1161" s="14" t="s">
        <v>148</v>
      </c>
      <c r="AW1161" s="14" t="s">
        <v>30</v>
      </c>
      <c r="AX1161" s="14" t="s">
        <v>81</v>
      </c>
      <c r="AY1161" s="250" t="s">
        <v>139</v>
      </c>
    </row>
    <row r="1162" s="2" customFormat="1" ht="16.5" customHeight="1">
      <c r="A1162" s="38"/>
      <c r="B1162" s="39"/>
      <c r="C1162" s="262" t="s">
        <v>1327</v>
      </c>
      <c r="D1162" s="262" t="s">
        <v>479</v>
      </c>
      <c r="E1162" s="263" t="s">
        <v>1328</v>
      </c>
      <c r="F1162" s="264" t="s">
        <v>1329</v>
      </c>
      <c r="G1162" s="265" t="s">
        <v>146</v>
      </c>
      <c r="H1162" s="266">
        <v>2</v>
      </c>
      <c r="I1162" s="267"/>
      <c r="J1162" s="268">
        <f>ROUND(I1162*H1162,2)</f>
        <v>0</v>
      </c>
      <c r="K1162" s="269"/>
      <c r="L1162" s="270"/>
      <c r="M1162" s="271" t="s">
        <v>1</v>
      </c>
      <c r="N1162" s="272" t="s">
        <v>39</v>
      </c>
      <c r="O1162" s="91"/>
      <c r="P1162" s="225">
        <f>O1162*H1162</f>
        <v>0</v>
      </c>
      <c r="Q1162" s="225">
        <v>0.00040000000000000002</v>
      </c>
      <c r="R1162" s="225">
        <f>Q1162*H1162</f>
        <v>0.00080000000000000004</v>
      </c>
      <c r="S1162" s="225">
        <v>0</v>
      </c>
      <c r="T1162" s="226">
        <f>S1162*H1162</f>
        <v>0</v>
      </c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R1162" s="227" t="s">
        <v>373</v>
      </c>
      <c r="AT1162" s="227" t="s">
        <v>479</v>
      </c>
      <c r="AU1162" s="227" t="s">
        <v>148</v>
      </c>
      <c r="AY1162" s="17" t="s">
        <v>139</v>
      </c>
      <c r="BE1162" s="228">
        <f>IF(N1162="základní",J1162,0)</f>
        <v>0</v>
      </c>
      <c r="BF1162" s="228">
        <f>IF(N1162="snížená",J1162,0)</f>
        <v>0</v>
      </c>
      <c r="BG1162" s="228">
        <f>IF(N1162="zákl. přenesená",J1162,0)</f>
        <v>0</v>
      </c>
      <c r="BH1162" s="228">
        <f>IF(N1162="sníž. přenesená",J1162,0)</f>
        <v>0</v>
      </c>
      <c r="BI1162" s="228">
        <f>IF(N1162="nulová",J1162,0)</f>
        <v>0</v>
      </c>
      <c r="BJ1162" s="17" t="s">
        <v>148</v>
      </c>
      <c r="BK1162" s="228">
        <f>ROUND(I1162*H1162,2)</f>
        <v>0</v>
      </c>
      <c r="BL1162" s="17" t="s">
        <v>278</v>
      </c>
      <c r="BM1162" s="227" t="s">
        <v>1330</v>
      </c>
    </row>
    <row r="1163" s="13" customFormat="1">
      <c r="A1163" s="13"/>
      <c r="B1163" s="229"/>
      <c r="C1163" s="230"/>
      <c r="D1163" s="231" t="s">
        <v>150</v>
      </c>
      <c r="E1163" s="232" t="s">
        <v>1</v>
      </c>
      <c r="F1163" s="233" t="s">
        <v>1331</v>
      </c>
      <c r="G1163" s="230"/>
      <c r="H1163" s="232" t="s">
        <v>1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9" t="s">
        <v>150</v>
      </c>
      <c r="AU1163" s="239" t="s">
        <v>148</v>
      </c>
      <c r="AV1163" s="13" t="s">
        <v>81</v>
      </c>
      <c r="AW1163" s="13" t="s">
        <v>30</v>
      </c>
      <c r="AX1163" s="13" t="s">
        <v>73</v>
      </c>
      <c r="AY1163" s="239" t="s">
        <v>139</v>
      </c>
    </row>
    <row r="1164" s="14" customFormat="1">
      <c r="A1164" s="14"/>
      <c r="B1164" s="240"/>
      <c r="C1164" s="241"/>
      <c r="D1164" s="231" t="s">
        <v>150</v>
      </c>
      <c r="E1164" s="242" t="s">
        <v>1</v>
      </c>
      <c r="F1164" s="243" t="s">
        <v>148</v>
      </c>
      <c r="G1164" s="241"/>
      <c r="H1164" s="244">
        <v>2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150</v>
      </c>
      <c r="AU1164" s="250" t="s">
        <v>148</v>
      </c>
      <c r="AV1164" s="14" t="s">
        <v>148</v>
      </c>
      <c r="AW1164" s="14" t="s">
        <v>30</v>
      </c>
      <c r="AX1164" s="14" t="s">
        <v>81</v>
      </c>
      <c r="AY1164" s="250" t="s">
        <v>139</v>
      </c>
    </row>
    <row r="1165" s="2" customFormat="1" ht="16.5" customHeight="1">
      <c r="A1165" s="38"/>
      <c r="B1165" s="39"/>
      <c r="C1165" s="215" t="s">
        <v>1332</v>
      </c>
      <c r="D1165" s="215" t="s">
        <v>143</v>
      </c>
      <c r="E1165" s="216" t="s">
        <v>1333</v>
      </c>
      <c r="F1165" s="217" t="s">
        <v>1334</v>
      </c>
      <c r="G1165" s="218" t="s">
        <v>146</v>
      </c>
      <c r="H1165" s="219">
        <v>1</v>
      </c>
      <c r="I1165" s="220"/>
      <c r="J1165" s="221">
        <f>ROUND(I1165*H1165,2)</f>
        <v>0</v>
      </c>
      <c r="K1165" s="222"/>
      <c r="L1165" s="44"/>
      <c r="M1165" s="223" t="s">
        <v>1</v>
      </c>
      <c r="N1165" s="224" t="s">
        <v>39</v>
      </c>
      <c r="O1165" s="91"/>
      <c r="P1165" s="225">
        <f>O1165*H1165</f>
        <v>0</v>
      </c>
      <c r="Q1165" s="225">
        <v>0</v>
      </c>
      <c r="R1165" s="225">
        <f>Q1165*H1165</f>
        <v>0</v>
      </c>
      <c r="S1165" s="225">
        <v>0</v>
      </c>
      <c r="T1165" s="226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27" t="s">
        <v>278</v>
      </c>
      <c r="AT1165" s="227" t="s">
        <v>143</v>
      </c>
      <c r="AU1165" s="227" t="s">
        <v>148</v>
      </c>
      <c r="AY1165" s="17" t="s">
        <v>139</v>
      </c>
      <c r="BE1165" s="228">
        <f>IF(N1165="základní",J1165,0)</f>
        <v>0</v>
      </c>
      <c r="BF1165" s="228">
        <f>IF(N1165="snížená",J1165,0)</f>
        <v>0</v>
      </c>
      <c r="BG1165" s="228">
        <f>IF(N1165="zákl. přenesená",J1165,0)</f>
        <v>0</v>
      </c>
      <c r="BH1165" s="228">
        <f>IF(N1165="sníž. přenesená",J1165,0)</f>
        <v>0</v>
      </c>
      <c r="BI1165" s="228">
        <f>IF(N1165="nulová",J1165,0)</f>
        <v>0</v>
      </c>
      <c r="BJ1165" s="17" t="s">
        <v>148</v>
      </c>
      <c r="BK1165" s="228">
        <f>ROUND(I1165*H1165,2)</f>
        <v>0</v>
      </c>
      <c r="BL1165" s="17" t="s">
        <v>278</v>
      </c>
      <c r="BM1165" s="227" t="s">
        <v>1335</v>
      </c>
    </row>
    <row r="1166" s="13" customFormat="1">
      <c r="A1166" s="13"/>
      <c r="B1166" s="229"/>
      <c r="C1166" s="230"/>
      <c r="D1166" s="231" t="s">
        <v>150</v>
      </c>
      <c r="E1166" s="232" t="s">
        <v>1</v>
      </c>
      <c r="F1166" s="233" t="s">
        <v>1336</v>
      </c>
      <c r="G1166" s="230"/>
      <c r="H1166" s="232" t="s">
        <v>1</v>
      </c>
      <c r="I1166" s="234"/>
      <c r="J1166" s="230"/>
      <c r="K1166" s="230"/>
      <c r="L1166" s="235"/>
      <c r="M1166" s="236"/>
      <c r="N1166" s="237"/>
      <c r="O1166" s="237"/>
      <c r="P1166" s="237"/>
      <c r="Q1166" s="237"/>
      <c r="R1166" s="237"/>
      <c r="S1166" s="237"/>
      <c r="T1166" s="238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9" t="s">
        <v>150</v>
      </c>
      <c r="AU1166" s="239" t="s">
        <v>148</v>
      </c>
      <c r="AV1166" s="13" t="s">
        <v>81</v>
      </c>
      <c r="AW1166" s="13" t="s">
        <v>30</v>
      </c>
      <c r="AX1166" s="13" t="s">
        <v>73</v>
      </c>
      <c r="AY1166" s="239" t="s">
        <v>139</v>
      </c>
    </row>
    <row r="1167" s="14" customFormat="1">
      <c r="A1167" s="14"/>
      <c r="B1167" s="240"/>
      <c r="C1167" s="241"/>
      <c r="D1167" s="231" t="s">
        <v>150</v>
      </c>
      <c r="E1167" s="242" t="s">
        <v>1</v>
      </c>
      <c r="F1167" s="243" t="s">
        <v>81</v>
      </c>
      <c r="G1167" s="241"/>
      <c r="H1167" s="244">
        <v>1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0" t="s">
        <v>150</v>
      </c>
      <c r="AU1167" s="250" t="s">
        <v>148</v>
      </c>
      <c r="AV1167" s="14" t="s">
        <v>148</v>
      </c>
      <c r="AW1167" s="14" t="s">
        <v>30</v>
      </c>
      <c r="AX1167" s="14" t="s">
        <v>81</v>
      </c>
      <c r="AY1167" s="250" t="s">
        <v>139</v>
      </c>
    </row>
    <row r="1168" s="2" customFormat="1" ht="16.5" customHeight="1">
      <c r="A1168" s="38"/>
      <c r="B1168" s="39"/>
      <c r="C1168" s="262" t="s">
        <v>1337</v>
      </c>
      <c r="D1168" s="262" t="s">
        <v>479</v>
      </c>
      <c r="E1168" s="263" t="s">
        <v>1338</v>
      </c>
      <c r="F1168" s="264" t="s">
        <v>1339</v>
      </c>
      <c r="G1168" s="265" t="s">
        <v>146</v>
      </c>
      <c r="H1168" s="266">
        <v>1</v>
      </c>
      <c r="I1168" s="267"/>
      <c r="J1168" s="268">
        <f>ROUND(I1168*H1168,2)</f>
        <v>0</v>
      </c>
      <c r="K1168" s="269"/>
      <c r="L1168" s="270"/>
      <c r="M1168" s="271" t="s">
        <v>1</v>
      </c>
      <c r="N1168" s="272" t="s">
        <v>39</v>
      </c>
      <c r="O1168" s="91"/>
      <c r="P1168" s="225">
        <f>O1168*H1168</f>
        <v>0</v>
      </c>
      <c r="Q1168" s="225">
        <v>0.00040000000000000002</v>
      </c>
      <c r="R1168" s="225">
        <f>Q1168*H1168</f>
        <v>0.00040000000000000002</v>
      </c>
      <c r="S1168" s="225">
        <v>0</v>
      </c>
      <c r="T1168" s="226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27" t="s">
        <v>208</v>
      </c>
      <c r="AT1168" s="227" t="s">
        <v>479</v>
      </c>
      <c r="AU1168" s="227" t="s">
        <v>148</v>
      </c>
      <c r="AY1168" s="17" t="s">
        <v>139</v>
      </c>
      <c r="BE1168" s="228">
        <f>IF(N1168="základní",J1168,0)</f>
        <v>0</v>
      </c>
      <c r="BF1168" s="228">
        <f>IF(N1168="snížená",J1168,0)</f>
        <v>0</v>
      </c>
      <c r="BG1168" s="228">
        <f>IF(N1168="zákl. přenesená",J1168,0)</f>
        <v>0</v>
      </c>
      <c r="BH1168" s="228">
        <f>IF(N1168="sníž. přenesená",J1168,0)</f>
        <v>0</v>
      </c>
      <c r="BI1168" s="228">
        <f>IF(N1168="nulová",J1168,0)</f>
        <v>0</v>
      </c>
      <c r="BJ1168" s="17" t="s">
        <v>148</v>
      </c>
      <c r="BK1168" s="228">
        <f>ROUND(I1168*H1168,2)</f>
        <v>0</v>
      </c>
      <c r="BL1168" s="17" t="s">
        <v>147</v>
      </c>
      <c r="BM1168" s="227" t="s">
        <v>1340</v>
      </c>
    </row>
    <row r="1169" s="2" customFormat="1" ht="24.15" customHeight="1">
      <c r="A1169" s="38"/>
      <c r="B1169" s="39"/>
      <c r="C1169" s="215" t="s">
        <v>1341</v>
      </c>
      <c r="D1169" s="215" t="s">
        <v>143</v>
      </c>
      <c r="E1169" s="216" t="s">
        <v>1342</v>
      </c>
      <c r="F1169" s="217" t="s">
        <v>1343</v>
      </c>
      <c r="G1169" s="218" t="s">
        <v>146</v>
      </c>
      <c r="H1169" s="219">
        <v>2</v>
      </c>
      <c r="I1169" s="220"/>
      <c r="J1169" s="221">
        <f>ROUND(I1169*H1169,2)</f>
        <v>0</v>
      </c>
      <c r="K1169" s="222"/>
      <c r="L1169" s="44"/>
      <c r="M1169" s="223" t="s">
        <v>1</v>
      </c>
      <c r="N1169" s="224" t="s">
        <v>39</v>
      </c>
      <c r="O1169" s="91"/>
      <c r="P1169" s="225">
        <f>O1169*H1169</f>
        <v>0</v>
      </c>
      <c r="Q1169" s="225">
        <v>0</v>
      </c>
      <c r="R1169" s="225">
        <f>Q1169*H1169</f>
        <v>0</v>
      </c>
      <c r="S1169" s="225">
        <v>0</v>
      </c>
      <c r="T1169" s="226">
        <f>S1169*H1169</f>
        <v>0</v>
      </c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R1169" s="227" t="s">
        <v>278</v>
      </c>
      <c r="AT1169" s="227" t="s">
        <v>143</v>
      </c>
      <c r="AU1169" s="227" t="s">
        <v>148</v>
      </c>
      <c r="AY1169" s="17" t="s">
        <v>139</v>
      </c>
      <c r="BE1169" s="228">
        <f>IF(N1169="základní",J1169,0)</f>
        <v>0</v>
      </c>
      <c r="BF1169" s="228">
        <f>IF(N1169="snížená",J1169,0)</f>
        <v>0</v>
      </c>
      <c r="BG1169" s="228">
        <f>IF(N1169="zákl. přenesená",J1169,0)</f>
        <v>0</v>
      </c>
      <c r="BH1169" s="228">
        <f>IF(N1169="sníž. přenesená",J1169,0)</f>
        <v>0</v>
      </c>
      <c r="BI1169" s="228">
        <f>IF(N1169="nulová",J1169,0)</f>
        <v>0</v>
      </c>
      <c r="BJ1169" s="17" t="s">
        <v>148</v>
      </c>
      <c r="BK1169" s="228">
        <f>ROUND(I1169*H1169,2)</f>
        <v>0</v>
      </c>
      <c r="BL1169" s="17" t="s">
        <v>278</v>
      </c>
      <c r="BM1169" s="227" t="s">
        <v>1344</v>
      </c>
    </row>
    <row r="1170" s="14" customFormat="1">
      <c r="A1170" s="14"/>
      <c r="B1170" s="240"/>
      <c r="C1170" s="241"/>
      <c r="D1170" s="231" t="s">
        <v>150</v>
      </c>
      <c r="E1170" s="242" t="s">
        <v>1</v>
      </c>
      <c r="F1170" s="243" t="s">
        <v>148</v>
      </c>
      <c r="G1170" s="241"/>
      <c r="H1170" s="244">
        <v>2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150</v>
      </c>
      <c r="AU1170" s="250" t="s">
        <v>148</v>
      </c>
      <c r="AV1170" s="14" t="s">
        <v>148</v>
      </c>
      <c r="AW1170" s="14" t="s">
        <v>30</v>
      </c>
      <c r="AX1170" s="14" t="s">
        <v>81</v>
      </c>
      <c r="AY1170" s="250" t="s">
        <v>139</v>
      </c>
    </row>
    <row r="1171" s="2" customFormat="1" ht="24.15" customHeight="1">
      <c r="A1171" s="38"/>
      <c r="B1171" s="39"/>
      <c r="C1171" s="262" t="s">
        <v>1345</v>
      </c>
      <c r="D1171" s="262" t="s">
        <v>479</v>
      </c>
      <c r="E1171" s="263" t="s">
        <v>1346</v>
      </c>
      <c r="F1171" s="264" t="s">
        <v>1347</v>
      </c>
      <c r="G1171" s="265" t="s">
        <v>146</v>
      </c>
      <c r="H1171" s="266">
        <v>2</v>
      </c>
      <c r="I1171" s="267"/>
      <c r="J1171" s="268">
        <f>ROUND(I1171*H1171,2)</f>
        <v>0</v>
      </c>
      <c r="K1171" s="269"/>
      <c r="L1171" s="270"/>
      <c r="M1171" s="271" t="s">
        <v>1</v>
      </c>
      <c r="N1171" s="272" t="s">
        <v>39</v>
      </c>
      <c r="O1171" s="91"/>
      <c r="P1171" s="225">
        <f>O1171*H1171</f>
        <v>0</v>
      </c>
      <c r="Q1171" s="225">
        <v>0.00046999999999999999</v>
      </c>
      <c r="R1171" s="225">
        <f>Q1171*H1171</f>
        <v>0.00093999999999999997</v>
      </c>
      <c r="S1171" s="225">
        <v>0</v>
      </c>
      <c r="T1171" s="226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227" t="s">
        <v>373</v>
      </c>
      <c r="AT1171" s="227" t="s">
        <v>479</v>
      </c>
      <c r="AU1171" s="227" t="s">
        <v>148</v>
      </c>
      <c r="AY1171" s="17" t="s">
        <v>139</v>
      </c>
      <c r="BE1171" s="228">
        <f>IF(N1171="základní",J1171,0)</f>
        <v>0</v>
      </c>
      <c r="BF1171" s="228">
        <f>IF(N1171="snížená",J1171,0)</f>
        <v>0</v>
      </c>
      <c r="BG1171" s="228">
        <f>IF(N1171="zákl. přenesená",J1171,0)</f>
        <v>0</v>
      </c>
      <c r="BH1171" s="228">
        <f>IF(N1171="sníž. přenesená",J1171,0)</f>
        <v>0</v>
      </c>
      <c r="BI1171" s="228">
        <f>IF(N1171="nulová",J1171,0)</f>
        <v>0</v>
      </c>
      <c r="BJ1171" s="17" t="s">
        <v>148</v>
      </c>
      <c r="BK1171" s="228">
        <f>ROUND(I1171*H1171,2)</f>
        <v>0</v>
      </c>
      <c r="BL1171" s="17" t="s">
        <v>278</v>
      </c>
      <c r="BM1171" s="227" t="s">
        <v>1348</v>
      </c>
    </row>
    <row r="1172" s="14" customFormat="1">
      <c r="A1172" s="14"/>
      <c r="B1172" s="240"/>
      <c r="C1172" s="241"/>
      <c r="D1172" s="231" t="s">
        <v>150</v>
      </c>
      <c r="E1172" s="242" t="s">
        <v>1</v>
      </c>
      <c r="F1172" s="243" t="s">
        <v>148</v>
      </c>
      <c r="G1172" s="241"/>
      <c r="H1172" s="244">
        <v>2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150</v>
      </c>
      <c r="AU1172" s="250" t="s">
        <v>148</v>
      </c>
      <c r="AV1172" s="14" t="s">
        <v>148</v>
      </c>
      <c r="AW1172" s="14" t="s">
        <v>30</v>
      </c>
      <c r="AX1172" s="14" t="s">
        <v>81</v>
      </c>
      <c r="AY1172" s="250" t="s">
        <v>139</v>
      </c>
    </row>
    <row r="1173" s="2" customFormat="1" ht="21.75" customHeight="1">
      <c r="A1173" s="38"/>
      <c r="B1173" s="39"/>
      <c r="C1173" s="215" t="s">
        <v>1349</v>
      </c>
      <c r="D1173" s="215" t="s">
        <v>143</v>
      </c>
      <c r="E1173" s="216" t="s">
        <v>1350</v>
      </c>
      <c r="F1173" s="217" t="s">
        <v>1351</v>
      </c>
      <c r="G1173" s="218" t="s">
        <v>146</v>
      </c>
      <c r="H1173" s="219">
        <v>11</v>
      </c>
      <c r="I1173" s="220"/>
      <c r="J1173" s="221">
        <f>ROUND(I1173*H1173,2)</f>
        <v>0</v>
      </c>
      <c r="K1173" s="222"/>
      <c r="L1173" s="44"/>
      <c r="M1173" s="223" t="s">
        <v>1</v>
      </c>
      <c r="N1173" s="224" t="s">
        <v>39</v>
      </c>
      <c r="O1173" s="91"/>
      <c r="P1173" s="225">
        <f>O1173*H1173</f>
        <v>0</v>
      </c>
      <c r="Q1173" s="225">
        <v>0</v>
      </c>
      <c r="R1173" s="225">
        <f>Q1173*H1173</f>
        <v>0</v>
      </c>
      <c r="S1173" s="225">
        <v>0.00059999999999999995</v>
      </c>
      <c r="T1173" s="226">
        <f>S1173*H1173</f>
        <v>0.0065999999999999991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227" t="s">
        <v>278</v>
      </c>
      <c r="AT1173" s="227" t="s">
        <v>143</v>
      </c>
      <c r="AU1173" s="227" t="s">
        <v>148</v>
      </c>
      <c r="AY1173" s="17" t="s">
        <v>139</v>
      </c>
      <c r="BE1173" s="228">
        <f>IF(N1173="základní",J1173,0)</f>
        <v>0</v>
      </c>
      <c r="BF1173" s="228">
        <f>IF(N1173="snížená",J1173,0)</f>
        <v>0</v>
      </c>
      <c r="BG1173" s="228">
        <f>IF(N1173="zákl. přenesená",J1173,0)</f>
        <v>0</v>
      </c>
      <c r="BH1173" s="228">
        <f>IF(N1173="sníž. přenesená",J1173,0)</f>
        <v>0</v>
      </c>
      <c r="BI1173" s="228">
        <f>IF(N1173="nulová",J1173,0)</f>
        <v>0</v>
      </c>
      <c r="BJ1173" s="17" t="s">
        <v>148</v>
      </c>
      <c r="BK1173" s="228">
        <f>ROUND(I1173*H1173,2)</f>
        <v>0</v>
      </c>
      <c r="BL1173" s="17" t="s">
        <v>278</v>
      </c>
      <c r="BM1173" s="227" t="s">
        <v>1352</v>
      </c>
    </row>
    <row r="1174" s="14" customFormat="1">
      <c r="A1174" s="14"/>
      <c r="B1174" s="240"/>
      <c r="C1174" s="241"/>
      <c r="D1174" s="231" t="s">
        <v>150</v>
      </c>
      <c r="E1174" s="242" t="s">
        <v>1</v>
      </c>
      <c r="F1174" s="243" t="s">
        <v>247</v>
      </c>
      <c r="G1174" s="241"/>
      <c r="H1174" s="244">
        <v>11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0" t="s">
        <v>150</v>
      </c>
      <c r="AU1174" s="250" t="s">
        <v>148</v>
      </c>
      <c r="AV1174" s="14" t="s">
        <v>148</v>
      </c>
      <c r="AW1174" s="14" t="s">
        <v>30</v>
      </c>
      <c r="AX1174" s="14" t="s">
        <v>81</v>
      </c>
      <c r="AY1174" s="250" t="s">
        <v>139</v>
      </c>
    </row>
    <row r="1175" s="2" customFormat="1" ht="16.5" customHeight="1">
      <c r="A1175" s="38"/>
      <c r="B1175" s="39"/>
      <c r="C1175" s="215" t="s">
        <v>1353</v>
      </c>
      <c r="D1175" s="215" t="s">
        <v>143</v>
      </c>
      <c r="E1175" s="216" t="s">
        <v>1354</v>
      </c>
      <c r="F1175" s="217" t="s">
        <v>1355</v>
      </c>
      <c r="G1175" s="218" t="s">
        <v>146</v>
      </c>
      <c r="H1175" s="219">
        <v>3</v>
      </c>
      <c r="I1175" s="220"/>
      <c r="J1175" s="221">
        <f>ROUND(I1175*H1175,2)</f>
        <v>0</v>
      </c>
      <c r="K1175" s="222"/>
      <c r="L1175" s="44"/>
      <c r="M1175" s="223" t="s">
        <v>1</v>
      </c>
      <c r="N1175" s="224" t="s">
        <v>39</v>
      </c>
      <c r="O1175" s="91"/>
      <c r="P1175" s="225">
        <f>O1175*H1175</f>
        <v>0</v>
      </c>
      <c r="Q1175" s="225">
        <v>0</v>
      </c>
      <c r="R1175" s="225">
        <f>Q1175*H1175</f>
        <v>0</v>
      </c>
      <c r="S1175" s="225">
        <v>0</v>
      </c>
      <c r="T1175" s="226">
        <f>S1175*H1175</f>
        <v>0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27" t="s">
        <v>278</v>
      </c>
      <c r="AT1175" s="227" t="s">
        <v>143</v>
      </c>
      <c r="AU1175" s="227" t="s">
        <v>148</v>
      </c>
      <c r="AY1175" s="17" t="s">
        <v>139</v>
      </c>
      <c r="BE1175" s="228">
        <f>IF(N1175="základní",J1175,0)</f>
        <v>0</v>
      </c>
      <c r="BF1175" s="228">
        <f>IF(N1175="snížená",J1175,0)</f>
        <v>0</v>
      </c>
      <c r="BG1175" s="228">
        <f>IF(N1175="zákl. přenesená",J1175,0)</f>
        <v>0</v>
      </c>
      <c r="BH1175" s="228">
        <f>IF(N1175="sníž. přenesená",J1175,0)</f>
        <v>0</v>
      </c>
      <c r="BI1175" s="228">
        <f>IF(N1175="nulová",J1175,0)</f>
        <v>0</v>
      </c>
      <c r="BJ1175" s="17" t="s">
        <v>148</v>
      </c>
      <c r="BK1175" s="228">
        <f>ROUND(I1175*H1175,2)</f>
        <v>0</v>
      </c>
      <c r="BL1175" s="17" t="s">
        <v>278</v>
      </c>
      <c r="BM1175" s="227" t="s">
        <v>1356</v>
      </c>
    </row>
    <row r="1176" s="14" customFormat="1">
      <c r="A1176" s="14"/>
      <c r="B1176" s="240"/>
      <c r="C1176" s="241"/>
      <c r="D1176" s="231" t="s">
        <v>150</v>
      </c>
      <c r="E1176" s="242" t="s">
        <v>1</v>
      </c>
      <c r="F1176" s="243" t="s">
        <v>140</v>
      </c>
      <c r="G1176" s="241"/>
      <c r="H1176" s="244">
        <v>3</v>
      </c>
      <c r="I1176" s="245"/>
      <c r="J1176" s="241"/>
      <c r="K1176" s="241"/>
      <c r="L1176" s="246"/>
      <c r="M1176" s="247"/>
      <c r="N1176" s="248"/>
      <c r="O1176" s="248"/>
      <c r="P1176" s="248"/>
      <c r="Q1176" s="248"/>
      <c r="R1176" s="248"/>
      <c r="S1176" s="248"/>
      <c r="T1176" s="24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0" t="s">
        <v>150</v>
      </c>
      <c r="AU1176" s="250" t="s">
        <v>148</v>
      </c>
      <c r="AV1176" s="14" t="s">
        <v>148</v>
      </c>
      <c r="AW1176" s="14" t="s">
        <v>30</v>
      </c>
      <c r="AX1176" s="14" t="s">
        <v>81</v>
      </c>
      <c r="AY1176" s="250" t="s">
        <v>139</v>
      </c>
    </row>
    <row r="1177" s="2" customFormat="1" ht="24.15" customHeight="1">
      <c r="A1177" s="38"/>
      <c r="B1177" s="39"/>
      <c r="C1177" s="262" t="s">
        <v>1357</v>
      </c>
      <c r="D1177" s="262" t="s">
        <v>479</v>
      </c>
      <c r="E1177" s="263" t="s">
        <v>1358</v>
      </c>
      <c r="F1177" s="264" t="s">
        <v>1359</v>
      </c>
      <c r="G1177" s="265" t="s">
        <v>146</v>
      </c>
      <c r="H1177" s="266">
        <v>3</v>
      </c>
      <c r="I1177" s="267"/>
      <c r="J1177" s="268">
        <f>ROUND(I1177*H1177,2)</f>
        <v>0</v>
      </c>
      <c r="K1177" s="269"/>
      <c r="L1177" s="270"/>
      <c r="M1177" s="271" t="s">
        <v>1</v>
      </c>
      <c r="N1177" s="272" t="s">
        <v>39</v>
      </c>
      <c r="O1177" s="91"/>
      <c r="P1177" s="225">
        <f>O1177*H1177</f>
        <v>0</v>
      </c>
      <c r="Q1177" s="225">
        <v>2.0000000000000002E-05</v>
      </c>
      <c r="R1177" s="225">
        <f>Q1177*H1177</f>
        <v>6.0000000000000008E-05</v>
      </c>
      <c r="S1177" s="225">
        <v>0</v>
      </c>
      <c r="T1177" s="226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7" t="s">
        <v>208</v>
      </c>
      <c r="AT1177" s="227" t="s">
        <v>479</v>
      </c>
      <c r="AU1177" s="227" t="s">
        <v>148</v>
      </c>
      <c r="AY1177" s="17" t="s">
        <v>139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17" t="s">
        <v>148</v>
      </c>
      <c r="BK1177" s="228">
        <f>ROUND(I1177*H1177,2)</f>
        <v>0</v>
      </c>
      <c r="BL1177" s="17" t="s">
        <v>147</v>
      </c>
      <c r="BM1177" s="227" t="s">
        <v>1360</v>
      </c>
    </row>
    <row r="1178" s="14" customFormat="1">
      <c r="A1178" s="14"/>
      <c r="B1178" s="240"/>
      <c r="C1178" s="241"/>
      <c r="D1178" s="231" t="s">
        <v>150</v>
      </c>
      <c r="E1178" s="242" t="s">
        <v>1</v>
      </c>
      <c r="F1178" s="243" t="s">
        <v>140</v>
      </c>
      <c r="G1178" s="241"/>
      <c r="H1178" s="244">
        <v>3</v>
      </c>
      <c r="I1178" s="245"/>
      <c r="J1178" s="241"/>
      <c r="K1178" s="241"/>
      <c r="L1178" s="246"/>
      <c r="M1178" s="247"/>
      <c r="N1178" s="248"/>
      <c r="O1178" s="248"/>
      <c r="P1178" s="248"/>
      <c r="Q1178" s="248"/>
      <c r="R1178" s="248"/>
      <c r="S1178" s="248"/>
      <c r="T1178" s="249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0" t="s">
        <v>150</v>
      </c>
      <c r="AU1178" s="250" t="s">
        <v>148</v>
      </c>
      <c r="AV1178" s="14" t="s">
        <v>148</v>
      </c>
      <c r="AW1178" s="14" t="s">
        <v>30</v>
      </c>
      <c r="AX1178" s="14" t="s">
        <v>81</v>
      </c>
      <c r="AY1178" s="250" t="s">
        <v>139</v>
      </c>
    </row>
    <row r="1179" s="2" customFormat="1" ht="16.5" customHeight="1">
      <c r="A1179" s="38"/>
      <c r="B1179" s="39"/>
      <c r="C1179" s="262" t="s">
        <v>1361</v>
      </c>
      <c r="D1179" s="262" t="s">
        <v>479</v>
      </c>
      <c r="E1179" s="263" t="s">
        <v>1362</v>
      </c>
      <c r="F1179" s="264" t="s">
        <v>1363</v>
      </c>
      <c r="G1179" s="265" t="s">
        <v>146</v>
      </c>
      <c r="H1179" s="266">
        <v>6</v>
      </c>
      <c r="I1179" s="267"/>
      <c r="J1179" s="268">
        <f>ROUND(I1179*H1179,2)</f>
        <v>0</v>
      </c>
      <c r="K1179" s="269"/>
      <c r="L1179" s="270"/>
      <c r="M1179" s="271" t="s">
        <v>1</v>
      </c>
      <c r="N1179" s="272" t="s">
        <v>39</v>
      </c>
      <c r="O1179" s="91"/>
      <c r="P1179" s="225">
        <f>O1179*H1179</f>
        <v>0</v>
      </c>
      <c r="Q1179" s="225">
        <v>5.0000000000000002E-05</v>
      </c>
      <c r="R1179" s="225">
        <f>Q1179*H1179</f>
        <v>0.00030000000000000003</v>
      </c>
      <c r="S1179" s="225">
        <v>0</v>
      </c>
      <c r="T1179" s="226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27" t="s">
        <v>373</v>
      </c>
      <c r="AT1179" s="227" t="s">
        <v>479</v>
      </c>
      <c r="AU1179" s="227" t="s">
        <v>148</v>
      </c>
      <c r="AY1179" s="17" t="s">
        <v>139</v>
      </c>
      <c r="BE1179" s="228">
        <f>IF(N1179="základní",J1179,0)</f>
        <v>0</v>
      </c>
      <c r="BF1179" s="228">
        <f>IF(N1179="snížená",J1179,0)</f>
        <v>0</v>
      </c>
      <c r="BG1179" s="228">
        <f>IF(N1179="zákl. přenesená",J1179,0)</f>
        <v>0</v>
      </c>
      <c r="BH1179" s="228">
        <f>IF(N1179="sníž. přenesená",J1179,0)</f>
        <v>0</v>
      </c>
      <c r="BI1179" s="228">
        <f>IF(N1179="nulová",J1179,0)</f>
        <v>0</v>
      </c>
      <c r="BJ1179" s="17" t="s">
        <v>148</v>
      </c>
      <c r="BK1179" s="228">
        <f>ROUND(I1179*H1179,2)</f>
        <v>0</v>
      </c>
      <c r="BL1179" s="17" t="s">
        <v>278</v>
      </c>
      <c r="BM1179" s="227" t="s">
        <v>1364</v>
      </c>
    </row>
    <row r="1180" s="14" customFormat="1">
      <c r="A1180" s="14"/>
      <c r="B1180" s="240"/>
      <c r="C1180" s="241"/>
      <c r="D1180" s="231" t="s">
        <v>150</v>
      </c>
      <c r="E1180" s="242" t="s">
        <v>1</v>
      </c>
      <c r="F1180" s="243" t="s">
        <v>152</v>
      </c>
      <c r="G1180" s="241"/>
      <c r="H1180" s="244">
        <v>6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150</v>
      </c>
      <c r="AU1180" s="250" t="s">
        <v>148</v>
      </c>
      <c r="AV1180" s="14" t="s">
        <v>148</v>
      </c>
      <c r="AW1180" s="14" t="s">
        <v>30</v>
      </c>
      <c r="AX1180" s="14" t="s">
        <v>81</v>
      </c>
      <c r="AY1180" s="250" t="s">
        <v>139</v>
      </c>
    </row>
    <row r="1181" s="2" customFormat="1" ht="21.75" customHeight="1">
      <c r="A1181" s="38"/>
      <c r="B1181" s="39"/>
      <c r="C1181" s="215" t="s">
        <v>1365</v>
      </c>
      <c r="D1181" s="215" t="s">
        <v>143</v>
      </c>
      <c r="E1181" s="216" t="s">
        <v>1366</v>
      </c>
      <c r="F1181" s="217" t="s">
        <v>1367</v>
      </c>
      <c r="G1181" s="218" t="s">
        <v>146</v>
      </c>
      <c r="H1181" s="219">
        <v>1</v>
      </c>
      <c r="I1181" s="220"/>
      <c r="J1181" s="221">
        <f>ROUND(I1181*H1181,2)</f>
        <v>0</v>
      </c>
      <c r="K1181" s="222"/>
      <c r="L1181" s="44"/>
      <c r="M1181" s="223" t="s">
        <v>1</v>
      </c>
      <c r="N1181" s="224" t="s">
        <v>39</v>
      </c>
      <c r="O1181" s="91"/>
      <c r="P1181" s="225">
        <f>O1181*H1181</f>
        <v>0</v>
      </c>
      <c r="Q1181" s="225">
        <v>0</v>
      </c>
      <c r="R1181" s="225">
        <f>Q1181*H1181</f>
        <v>0</v>
      </c>
      <c r="S1181" s="225">
        <v>0</v>
      </c>
      <c r="T1181" s="226">
        <f>S1181*H1181</f>
        <v>0</v>
      </c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R1181" s="227" t="s">
        <v>278</v>
      </c>
      <c r="AT1181" s="227" t="s">
        <v>143</v>
      </c>
      <c r="AU1181" s="227" t="s">
        <v>148</v>
      </c>
      <c r="AY1181" s="17" t="s">
        <v>139</v>
      </c>
      <c r="BE1181" s="228">
        <f>IF(N1181="základní",J1181,0)</f>
        <v>0</v>
      </c>
      <c r="BF1181" s="228">
        <f>IF(N1181="snížená",J1181,0)</f>
        <v>0</v>
      </c>
      <c r="BG1181" s="228">
        <f>IF(N1181="zákl. přenesená",J1181,0)</f>
        <v>0</v>
      </c>
      <c r="BH1181" s="228">
        <f>IF(N1181="sníž. přenesená",J1181,0)</f>
        <v>0</v>
      </c>
      <c r="BI1181" s="228">
        <f>IF(N1181="nulová",J1181,0)</f>
        <v>0</v>
      </c>
      <c r="BJ1181" s="17" t="s">
        <v>148</v>
      </c>
      <c r="BK1181" s="228">
        <f>ROUND(I1181*H1181,2)</f>
        <v>0</v>
      </c>
      <c r="BL1181" s="17" t="s">
        <v>278</v>
      </c>
      <c r="BM1181" s="227" t="s">
        <v>1368</v>
      </c>
    </row>
    <row r="1182" s="14" customFormat="1">
      <c r="A1182" s="14"/>
      <c r="B1182" s="240"/>
      <c r="C1182" s="241"/>
      <c r="D1182" s="231" t="s">
        <v>150</v>
      </c>
      <c r="E1182" s="242" t="s">
        <v>1</v>
      </c>
      <c r="F1182" s="243" t="s">
        <v>81</v>
      </c>
      <c r="G1182" s="241"/>
      <c r="H1182" s="244">
        <v>1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150</v>
      </c>
      <c r="AU1182" s="250" t="s">
        <v>148</v>
      </c>
      <c r="AV1182" s="14" t="s">
        <v>148</v>
      </c>
      <c r="AW1182" s="14" t="s">
        <v>30</v>
      </c>
      <c r="AX1182" s="14" t="s">
        <v>81</v>
      </c>
      <c r="AY1182" s="250" t="s">
        <v>139</v>
      </c>
    </row>
    <row r="1183" s="2" customFormat="1" ht="16.5" customHeight="1">
      <c r="A1183" s="38"/>
      <c r="B1183" s="39"/>
      <c r="C1183" s="215" t="s">
        <v>1369</v>
      </c>
      <c r="D1183" s="215" t="s">
        <v>143</v>
      </c>
      <c r="E1183" s="216" t="s">
        <v>1370</v>
      </c>
      <c r="F1183" s="217" t="s">
        <v>1371</v>
      </c>
      <c r="G1183" s="218" t="s">
        <v>146</v>
      </c>
      <c r="H1183" s="219">
        <v>1</v>
      </c>
      <c r="I1183" s="220"/>
      <c r="J1183" s="221">
        <f>ROUND(I1183*H1183,2)</f>
        <v>0</v>
      </c>
      <c r="K1183" s="222"/>
      <c r="L1183" s="44"/>
      <c r="M1183" s="223" t="s">
        <v>1</v>
      </c>
      <c r="N1183" s="224" t="s">
        <v>39</v>
      </c>
      <c r="O1183" s="91"/>
      <c r="P1183" s="225">
        <f>O1183*H1183</f>
        <v>0</v>
      </c>
      <c r="Q1183" s="225">
        <v>0</v>
      </c>
      <c r="R1183" s="225">
        <f>Q1183*H1183</f>
        <v>0</v>
      </c>
      <c r="S1183" s="225">
        <v>0.0015</v>
      </c>
      <c r="T1183" s="226">
        <f>S1183*H1183</f>
        <v>0.0015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227" t="s">
        <v>278</v>
      </c>
      <c r="AT1183" s="227" t="s">
        <v>143</v>
      </c>
      <c r="AU1183" s="227" t="s">
        <v>148</v>
      </c>
      <c r="AY1183" s="17" t="s">
        <v>139</v>
      </c>
      <c r="BE1183" s="228">
        <f>IF(N1183="základní",J1183,0)</f>
        <v>0</v>
      </c>
      <c r="BF1183" s="228">
        <f>IF(N1183="snížená",J1183,0)</f>
        <v>0</v>
      </c>
      <c r="BG1183" s="228">
        <f>IF(N1183="zákl. přenesená",J1183,0)</f>
        <v>0</v>
      </c>
      <c r="BH1183" s="228">
        <f>IF(N1183="sníž. přenesená",J1183,0)</f>
        <v>0</v>
      </c>
      <c r="BI1183" s="228">
        <f>IF(N1183="nulová",J1183,0)</f>
        <v>0</v>
      </c>
      <c r="BJ1183" s="17" t="s">
        <v>148</v>
      </c>
      <c r="BK1183" s="228">
        <f>ROUND(I1183*H1183,2)</f>
        <v>0</v>
      </c>
      <c r="BL1183" s="17" t="s">
        <v>278</v>
      </c>
      <c r="BM1183" s="227" t="s">
        <v>1372</v>
      </c>
    </row>
    <row r="1184" s="14" customFormat="1">
      <c r="A1184" s="14"/>
      <c r="B1184" s="240"/>
      <c r="C1184" s="241"/>
      <c r="D1184" s="231" t="s">
        <v>150</v>
      </c>
      <c r="E1184" s="242" t="s">
        <v>1</v>
      </c>
      <c r="F1184" s="243" t="s">
        <v>81</v>
      </c>
      <c r="G1184" s="241"/>
      <c r="H1184" s="244">
        <v>1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0" t="s">
        <v>150</v>
      </c>
      <c r="AU1184" s="250" t="s">
        <v>148</v>
      </c>
      <c r="AV1184" s="14" t="s">
        <v>148</v>
      </c>
      <c r="AW1184" s="14" t="s">
        <v>30</v>
      </c>
      <c r="AX1184" s="14" t="s">
        <v>81</v>
      </c>
      <c r="AY1184" s="250" t="s">
        <v>139</v>
      </c>
    </row>
    <row r="1185" s="2" customFormat="1" ht="16.5" customHeight="1">
      <c r="A1185" s="38"/>
      <c r="B1185" s="39"/>
      <c r="C1185" s="215" t="s">
        <v>1373</v>
      </c>
      <c r="D1185" s="215" t="s">
        <v>143</v>
      </c>
      <c r="E1185" s="216" t="s">
        <v>1374</v>
      </c>
      <c r="F1185" s="217" t="s">
        <v>1375</v>
      </c>
      <c r="G1185" s="218" t="s">
        <v>146</v>
      </c>
      <c r="H1185" s="219">
        <v>1</v>
      </c>
      <c r="I1185" s="220"/>
      <c r="J1185" s="221">
        <f>ROUND(I1185*H1185,2)</f>
        <v>0</v>
      </c>
      <c r="K1185" s="222"/>
      <c r="L1185" s="44"/>
      <c r="M1185" s="223" t="s">
        <v>1</v>
      </c>
      <c r="N1185" s="224" t="s">
        <v>39</v>
      </c>
      <c r="O1185" s="91"/>
      <c r="P1185" s="225">
        <f>O1185*H1185</f>
        <v>0</v>
      </c>
      <c r="Q1185" s="225">
        <v>0</v>
      </c>
      <c r="R1185" s="225">
        <f>Q1185*H1185</f>
        <v>0</v>
      </c>
      <c r="S1185" s="225">
        <v>0.00020000000000000001</v>
      </c>
      <c r="T1185" s="226">
        <f>S1185*H1185</f>
        <v>0.00020000000000000001</v>
      </c>
      <c r="U1185" s="38"/>
      <c r="V1185" s="38"/>
      <c r="W1185" s="38"/>
      <c r="X1185" s="38"/>
      <c r="Y1185" s="38"/>
      <c r="Z1185" s="38"/>
      <c r="AA1185" s="38"/>
      <c r="AB1185" s="38"/>
      <c r="AC1185" s="38"/>
      <c r="AD1185" s="38"/>
      <c r="AE1185" s="38"/>
      <c r="AR1185" s="227" t="s">
        <v>278</v>
      </c>
      <c r="AT1185" s="227" t="s">
        <v>143</v>
      </c>
      <c r="AU1185" s="227" t="s">
        <v>148</v>
      </c>
      <c r="AY1185" s="17" t="s">
        <v>139</v>
      </c>
      <c r="BE1185" s="228">
        <f>IF(N1185="základní",J1185,0)</f>
        <v>0</v>
      </c>
      <c r="BF1185" s="228">
        <f>IF(N1185="snížená",J1185,0)</f>
        <v>0</v>
      </c>
      <c r="BG1185" s="228">
        <f>IF(N1185="zákl. přenesená",J1185,0)</f>
        <v>0</v>
      </c>
      <c r="BH1185" s="228">
        <f>IF(N1185="sníž. přenesená",J1185,0)</f>
        <v>0</v>
      </c>
      <c r="BI1185" s="228">
        <f>IF(N1185="nulová",J1185,0)</f>
        <v>0</v>
      </c>
      <c r="BJ1185" s="17" t="s">
        <v>148</v>
      </c>
      <c r="BK1185" s="228">
        <f>ROUND(I1185*H1185,2)</f>
        <v>0</v>
      </c>
      <c r="BL1185" s="17" t="s">
        <v>278</v>
      </c>
      <c r="BM1185" s="227" t="s">
        <v>1376</v>
      </c>
    </row>
    <row r="1186" s="13" customFormat="1">
      <c r="A1186" s="13"/>
      <c r="B1186" s="229"/>
      <c r="C1186" s="230"/>
      <c r="D1186" s="231" t="s">
        <v>150</v>
      </c>
      <c r="E1186" s="232" t="s">
        <v>1</v>
      </c>
      <c r="F1186" s="233" t="s">
        <v>1377</v>
      </c>
      <c r="G1186" s="230"/>
      <c r="H1186" s="232" t="s">
        <v>1</v>
      </c>
      <c r="I1186" s="234"/>
      <c r="J1186" s="230"/>
      <c r="K1186" s="230"/>
      <c r="L1186" s="235"/>
      <c r="M1186" s="236"/>
      <c r="N1186" s="237"/>
      <c r="O1186" s="237"/>
      <c r="P1186" s="237"/>
      <c r="Q1186" s="237"/>
      <c r="R1186" s="237"/>
      <c r="S1186" s="237"/>
      <c r="T1186" s="23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9" t="s">
        <v>150</v>
      </c>
      <c r="AU1186" s="239" t="s">
        <v>148</v>
      </c>
      <c r="AV1186" s="13" t="s">
        <v>81</v>
      </c>
      <c r="AW1186" s="13" t="s">
        <v>30</v>
      </c>
      <c r="AX1186" s="13" t="s">
        <v>73</v>
      </c>
      <c r="AY1186" s="239" t="s">
        <v>139</v>
      </c>
    </row>
    <row r="1187" s="14" customFormat="1">
      <c r="A1187" s="14"/>
      <c r="B1187" s="240"/>
      <c r="C1187" s="241"/>
      <c r="D1187" s="231" t="s">
        <v>150</v>
      </c>
      <c r="E1187" s="242" t="s">
        <v>1</v>
      </c>
      <c r="F1187" s="243" t="s">
        <v>81</v>
      </c>
      <c r="G1187" s="241"/>
      <c r="H1187" s="244">
        <v>1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0" t="s">
        <v>150</v>
      </c>
      <c r="AU1187" s="250" t="s">
        <v>148</v>
      </c>
      <c r="AV1187" s="14" t="s">
        <v>148</v>
      </c>
      <c r="AW1187" s="14" t="s">
        <v>30</v>
      </c>
      <c r="AX1187" s="14" t="s">
        <v>81</v>
      </c>
      <c r="AY1187" s="250" t="s">
        <v>139</v>
      </c>
    </row>
    <row r="1188" s="2" customFormat="1" ht="24.15" customHeight="1">
      <c r="A1188" s="38"/>
      <c r="B1188" s="39"/>
      <c r="C1188" s="215" t="s">
        <v>1378</v>
      </c>
      <c r="D1188" s="215" t="s">
        <v>143</v>
      </c>
      <c r="E1188" s="216" t="s">
        <v>1379</v>
      </c>
      <c r="F1188" s="217" t="s">
        <v>1380</v>
      </c>
      <c r="G1188" s="218" t="s">
        <v>146</v>
      </c>
      <c r="H1188" s="219">
        <v>3</v>
      </c>
      <c r="I1188" s="220"/>
      <c r="J1188" s="221">
        <f>ROUND(I1188*H1188,2)</f>
        <v>0</v>
      </c>
      <c r="K1188" s="222"/>
      <c r="L1188" s="44"/>
      <c r="M1188" s="223" t="s">
        <v>1</v>
      </c>
      <c r="N1188" s="224" t="s">
        <v>39</v>
      </c>
      <c r="O1188" s="91"/>
      <c r="P1188" s="225">
        <f>O1188*H1188</f>
        <v>0</v>
      </c>
      <c r="Q1188" s="225">
        <v>0</v>
      </c>
      <c r="R1188" s="225">
        <f>Q1188*H1188</f>
        <v>0</v>
      </c>
      <c r="S1188" s="225">
        <v>0</v>
      </c>
      <c r="T1188" s="226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27" t="s">
        <v>278</v>
      </c>
      <c r="AT1188" s="227" t="s">
        <v>143</v>
      </c>
      <c r="AU1188" s="227" t="s">
        <v>148</v>
      </c>
      <c r="AY1188" s="17" t="s">
        <v>139</v>
      </c>
      <c r="BE1188" s="228">
        <f>IF(N1188="základní",J1188,0)</f>
        <v>0</v>
      </c>
      <c r="BF1188" s="228">
        <f>IF(N1188="snížená",J1188,0)</f>
        <v>0</v>
      </c>
      <c r="BG1188" s="228">
        <f>IF(N1188="zákl. přenesená",J1188,0)</f>
        <v>0</v>
      </c>
      <c r="BH1188" s="228">
        <f>IF(N1188="sníž. přenesená",J1188,0)</f>
        <v>0</v>
      </c>
      <c r="BI1188" s="228">
        <f>IF(N1188="nulová",J1188,0)</f>
        <v>0</v>
      </c>
      <c r="BJ1188" s="17" t="s">
        <v>148</v>
      </c>
      <c r="BK1188" s="228">
        <f>ROUND(I1188*H1188,2)</f>
        <v>0</v>
      </c>
      <c r="BL1188" s="17" t="s">
        <v>278</v>
      </c>
      <c r="BM1188" s="227" t="s">
        <v>1381</v>
      </c>
    </row>
    <row r="1189" s="13" customFormat="1">
      <c r="A1189" s="13"/>
      <c r="B1189" s="229"/>
      <c r="C1189" s="230"/>
      <c r="D1189" s="231" t="s">
        <v>150</v>
      </c>
      <c r="E1189" s="232" t="s">
        <v>1</v>
      </c>
      <c r="F1189" s="233" t="s">
        <v>1382</v>
      </c>
      <c r="G1189" s="230"/>
      <c r="H1189" s="232" t="s">
        <v>1</v>
      </c>
      <c r="I1189" s="234"/>
      <c r="J1189" s="230"/>
      <c r="K1189" s="230"/>
      <c r="L1189" s="235"/>
      <c r="M1189" s="236"/>
      <c r="N1189" s="237"/>
      <c r="O1189" s="237"/>
      <c r="P1189" s="237"/>
      <c r="Q1189" s="237"/>
      <c r="R1189" s="237"/>
      <c r="S1189" s="237"/>
      <c r="T1189" s="238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9" t="s">
        <v>150</v>
      </c>
      <c r="AU1189" s="239" t="s">
        <v>148</v>
      </c>
      <c r="AV1189" s="13" t="s">
        <v>81</v>
      </c>
      <c r="AW1189" s="13" t="s">
        <v>30</v>
      </c>
      <c r="AX1189" s="13" t="s">
        <v>73</v>
      </c>
      <c r="AY1189" s="239" t="s">
        <v>139</v>
      </c>
    </row>
    <row r="1190" s="14" customFormat="1">
      <c r="A1190" s="14"/>
      <c r="B1190" s="240"/>
      <c r="C1190" s="241"/>
      <c r="D1190" s="231" t="s">
        <v>150</v>
      </c>
      <c r="E1190" s="242" t="s">
        <v>1</v>
      </c>
      <c r="F1190" s="243" t="s">
        <v>591</v>
      </c>
      <c r="G1190" s="241"/>
      <c r="H1190" s="244">
        <v>3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0" t="s">
        <v>150</v>
      </c>
      <c r="AU1190" s="250" t="s">
        <v>148</v>
      </c>
      <c r="AV1190" s="14" t="s">
        <v>148</v>
      </c>
      <c r="AW1190" s="14" t="s">
        <v>30</v>
      </c>
      <c r="AX1190" s="14" t="s">
        <v>81</v>
      </c>
      <c r="AY1190" s="250" t="s">
        <v>139</v>
      </c>
    </row>
    <row r="1191" s="2" customFormat="1" ht="24.15" customHeight="1">
      <c r="A1191" s="38"/>
      <c r="B1191" s="39"/>
      <c r="C1191" s="262" t="s">
        <v>1383</v>
      </c>
      <c r="D1191" s="262" t="s">
        <v>479</v>
      </c>
      <c r="E1191" s="263" t="s">
        <v>1384</v>
      </c>
      <c r="F1191" s="264" t="s">
        <v>1385</v>
      </c>
      <c r="G1191" s="265" t="s">
        <v>146</v>
      </c>
      <c r="H1191" s="266">
        <v>3</v>
      </c>
      <c r="I1191" s="267"/>
      <c r="J1191" s="268">
        <f>ROUND(I1191*H1191,2)</f>
        <v>0</v>
      </c>
      <c r="K1191" s="269"/>
      <c r="L1191" s="270"/>
      <c r="M1191" s="271" t="s">
        <v>1</v>
      </c>
      <c r="N1191" s="272" t="s">
        <v>39</v>
      </c>
      <c r="O1191" s="91"/>
      <c r="P1191" s="225">
        <f>O1191*H1191</f>
        <v>0</v>
      </c>
      <c r="Q1191" s="225">
        <v>0.00048000000000000001</v>
      </c>
      <c r="R1191" s="225">
        <f>Q1191*H1191</f>
        <v>0.0014400000000000001</v>
      </c>
      <c r="S1191" s="225">
        <v>0</v>
      </c>
      <c r="T1191" s="226">
        <f>S1191*H1191</f>
        <v>0</v>
      </c>
      <c r="U1191" s="38"/>
      <c r="V1191" s="38"/>
      <c r="W1191" s="38"/>
      <c r="X1191" s="38"/>
      <c r="Y1191" s="38"/>
      <c r="Z1191" s="38"/>
      <c r="AA1191" s="38"/>
      <c r="AB1191" s="38"/>
      <c r="AC1191" s="38"/>
      <c r="AD1191" s="38"/>
      <c r="AE1191" s="38"/>
      <c r="AR1191" s="227" t="s">
        <v>373</v>
      </c>
      <c r="AT1191" s="227" t="s">
        <v>479</v>
      </c>
      <c r="AU1191" s="227" t="s">
        <v>148</v>
      </c>
      <c r="AY1191" s="17" t="s">
        <v>139</v>
      </c>
      <c r="BE1191" s="228">
        <f>IF(N1191="základní",J1191,0)</f>
        <v>0</v>
      </c>
      <c r="BF1191" s="228">
        <f>IF(N1191="snížená",J1191,0)</f>
        <v>0</v>
      </c>
      <c r="BG1191" s="228">
        <f>IF(N1191="zákl. přenesená",J1191,0)</f>
        <v>0</v>
      </c>
      <c r="BH1191" s="228">
        <f>IF(N1191="sníž. přenesená",J1191,0)</f>
        <v>0</v>
      </c>
      <c r="BI1191" s="228">
        <f>IF(N1191="nulová",J1191,0)</f>
        <v>0</v>
      </c>
      <c r="BJ1191" s="17" t="s">
        <v>148</v>
      </c>
      <c r="BK1191" s="228">
        <f>ROUND(I1191*H1191,2)</f>
        <v>0</v>
      </c>
      <c r="BL1191" s="17" t="s">
        <v>278</v>
      </c>
      <c r="BM1191" s="227" t="s">
        <v>1386</v>
      </c>
    </row>
    <row r="1192" s="2" customFormat="1" ht="24.15" customHeight="1">
      <c r="A1192" s="38"/>
      <c r="B1192" s="39"/>
      <c r="C1192" s="215" t="s">
        <v>1387</v>
      </c>
      <c r="D1192" s="215" t="s">
        <v>143</v>
      </c>
      <c r="E1192" s="216" t="s">
        <v>1388</v>
      </c>
      <c r="F1192" s="217" t="s">
        <v>1389</v>
      </c>
      <c r="G1192" s="218" t="s">
        <v>146</v>
      </c>
      <c r="H1192" s="219">
        <v>1</v>
      </c>
      <c r="I1192" s="220"/>
      <c r="J1192" s="221">
        <f>ROUND(I1192*H1192,2)</f>
        <v>0</v>
      </c>
      <c r="K1192" s="222"/>
      <c r="L1192" s="44"/>
      <c r="M1192" s="223" t="s">
        <v>1</v>
      </c>
      <c r="N1192" s="224" t="s">
        <v>39</v>
      </c>
      <c r="O1192" s="91"/>
      <c r="P1192" s="225">
        <f>O1192*H1192</f>
        <v>0</v>
      </c>
      <c r="Q1192" s="225">
        <v>0</v>
      </c>
      <c r="R1192" s="225">
        <f>Q1192*H1192</f>
        <v>0</v>
      </c>
      <c r="S1192" s="225">
        <v>0</v>
      </c>
      <c r="T1192" s="226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227" t="s">
        <v>278</v>
      </c>
      <c r="AT1192" s="227" t="s">
        <v>143</v>
      </c>
      <c r="AU1192" s="227" t="s">
        <v>148</v>
      </c>
      <c r="AY1192" s="17" t="s">
        <v>139</v>
      </c>
      <c r="BE1192" s="228">
        <f>IF(N1192="základní",J1192,0)</f>
        <v>0</v>
      </c>
      <c r="BF1192" s="228">
        <f>IF(N1192="snížená",J1192,0)</f>
        <v>0</v>
      </c>
      <c r="BG1192" s="228">
        <f>IF(N1192="zákl. přenesená",J1192,0)</f>
        <v>0</v>
      </c>
      <c r="BH1192" s="228">
        <f>IF(N1192="sníž. přenesená",J1192,0)</f>
        <v>0</v>
      </c>
      <c r="BI1192" s="228">
        <f>IF(N1192="nulová",J1192,0)</f>
        <v>0</v>
      </c>
      <c r="BJ1192" s="17" t="s">
        <v>148</v>
      </c>
      <c r="BK1192" s="228">
        <f>ROUND(I1192*H1192,2)</f>
        <v>0</v>
      </c>
      <c r="BL1192" s="17" t="s">
        <v>278</v>
      </c>
      <c r="BM1192" s="227" t="s">
        <v>1390</v>
      </c>
    </row>
    <row r="1193" s="13" customFormat="1">
      <c r="A1193" s="13"/>
      <c r="B1193" s="229"/>
      <c r="C1193" s="230"/>
      <c r="D1193" s="231" t="s">
        <v>150</v>
      </c>
      <c r="E1193" s="232" t="s">
        <v>1</v>
      </c>
      <c r="F1193" s="233" t="s">
        <v>168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150</v>
      </c>
      <c r="AU1193" s="239" t="s">
        <v>148</v>
      </c>
      <c r="AV1193" s="13" t="s">
        <v>81</v>
      </c>
      <c r="AW1193" s="13" t="s">
        <v>30</v>
      </c>
      <c r="AX1193" s="13" t="s">
        <v>73</v>
      </c>
      <c r="AY1193" s="239" t="s">
        <v>139</v>
      </c>
    </row>
    <row r="1194" s="14" customFormat="1">
      <c r="A1194" s="14"/>
      <c r="B1194" s="240"/>
      <c r="C1194" s="241"/>
      <c r="D1194" s="231" t="s">
        <v>150</v>
      </c>
      <c r="E1194" s="242" t="s">
        <v>1</v>
      </c>
      <c r="F1194" s="243" t="s">
        <v>81</v>
      </c>
      <c r="G1194" s="241"/>
      <c r="H1194" s="244">
        <v>1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150</v>
      </c>
      <c r="AU1194" s="250" t="s">
        <v>148</v>
      </c>
      <c r="AV1194" s="14" t="s">
        <v>148</v>
      </c>
      <c r="AW1194" s="14" t="s">
        <v>30</v>
      </c>
      <c r="AX1194" s="14" t="s">
        <v>73</v>
      </c>
      <c r="AY1194" s="250" t="s">
        <v>139</v>
      </c>
    </row>
    <row r="1195" s="15" customFormat="1">
      <c r="A1195" s="15"/>
      <c r="B1195" s="251"/>
      <c r="C1195" s="252"/>
      <c r="D1195" s="231" t="s">
        <v>150</v>
      </c>
      <c r="E1195" s="253" t="s">
        <v>1</v>
      </c>
      <c r="F1195" s="254" t="s">
        <v>164</v>
      </c>
      <c r="G1195" s="252"/>
      <c r="H1195" s="255">
        <v>1</v>
      </c>
      <c r="I1195" s="256"/>
      <c r="J1195" s="252"/>
      <c r="K1195" s="252"/>
      <c r="L1195" s="257"/>
      <c r="M1195" s="258"/>
      <c r="N1195" s="259"/>
      <c r="O1195" s="259"/>
      <c r="P1195" s="259"/>
      <c r="Q1195" s="259"/>
      <c r="R1195" s="259"/>
      <c r="S1195" s="259"/>
      <c r="T1195" s="260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61" t="s">
        <v>150</v>
      </c>
      <c r="AU1195" s="261" t="s">
        <v>148</v>
      </c>
      <c r="AV1195" s="15" t="s">
        <v>147</v>
      </c>
      <c r="AW1195" s="15" t="s">
        <v>30</v>
      </c>
      <c r="AX1195" s="15" t="s">
        <v>81</v>
      </c>
      <c r="AY1195" s="261" t="s">
        <v>139</v>
      </c>
    </row>
    <row r="1196" s="2" customFormat="1" ht="16.5" customHeight="1">
      <c r="A1196" s="38"/>
      <c r="B1196" s="39"/>
      <c r="C1196" s="262" t="s">
        <v>1391</v>
      </c>
      <c r="D1196" s="262" t="s">
        <v>479</v>
      </c>
      <c r="E1196" s="263" t="s">
        <v>1392</v>
      </c>
      <c r="F1196" s="264" t="s">
        <v>1393</v>
      </c>
      <c r="G1196" s="265" t="s">
        <v>146</v>
      </c>
      <c r="H1196" s="266">
        <v>1</v>
      </c>
      <c r="I1196" s="267"/>
      <c r="J1196" s="268">
        <f>ROUND(I1196*H1196,2)</f>
        <v>0</v>
      </c>
      <c r="K1196" s="269"/>
      <c r="L1196" s="270"/>
      <c r="M1196" s="271" t="s">
        <v>1</v>
      </c>
      <c r="N1196" s="272" t="s">
        <v>39</v>
      </c>
      <c r="O1196" s="91"/>
      <c r="P1196" s="225">
        <f>O1196*H1196</f>
        <v>0</v>
      </c>
      <c r="Q1196" s="225">
        <v>0.00036999999999999999</v>
      </c>
      <c r="R1196" s="225">
        <f>Q1196*H1196</f>
        <v>0.00036999999999999999</v>
      </c>
      <c r="S1196" s="225">
        <v>0</v>
      </c>
      <c r="T1196" s="226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373</v>
      </c>
      <c r="AT1196" s="227" t="s">
        <v>479</v>
      </c>
      <c r="AU1196" s="227" t="s">
        <v>148</v>
      </c>
      <c r="AY1196" s="17" t="s">
        <v>139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148</v>
      </c>
      <c r="BK1196" s="228">
        <f>ROUND(I1196*H1196,2)</f>
        <v>0</v>
      </c>
      <c r="BL1196" s="17" t="s">
        <v>278</v>
      </c>
      <c r="BM1196" s="227" t="s">
        <v>1394</v>
      </c>
    </row>
    <row r="1197" s="13" customFormat="1">
      <c r="A1197" s="13"/>
      <c r="B1197" s="229"/>
      <c r="C1197" s="230"/>
      <c r="D1197" s="231" t="s">
        <v>150</v>
      </c>
      <c r="E1197" s="232" t="s">
        <v>1</v>
      </c>
      <c r="F1197" s="233" t="s">
        <v>1395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150</v>
      </c>
      <c r="AU1197" s="239" t="s">
        <v>148</v>
      </c>
      <c r="AV1197" s="13" t="s">
        <v>81</v>
      </c>
      <c r="AW1197" s="13" t="s">
        <v>30</v>
      </c>
      <c r="AX1197" s="13" t="s">
        <v>73</v>
      </c>
      <c r="AY1197" s="239" t="s">
        <v>139</v>
      </c>
    </row>
    <row r="1198" s="14" customFormat="1">
      <c r="A1198" s="14"/>
      <c r="B1198" s="240"/>
      <c r="C1198" s="241"/>
      <c r="D1198" s="231" t="s">
        <v>150</v>
      </c>
      <c r="E1198" s="242" t="s">
        <v>1</v>
      </c>
      <c r="F1198" s="243" t="s">
        <v>81</v>
      </c>
      <c r="G1198" s="241"/>
      <c r="H1198" s="244">
        <v>1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150</v>
      </c>
      <c r="AU1198" s="250" t="s">
        <v>148</v>
      </c>
      <c r="AV1198" s="14" t="s">
        <v>148</v>
      </c>
      <c r="AW1198" s="14" t="s">
        <v>30</v>
      </c>
      <c r="AX1198" s="14" t="s">
        <v>81</v>
      </c>
      <c r="AY1198" s="250" t="s">
        <v>139</v>
      </c>
    </row>
    <row r="1199" s="2" customFormat="1" ht="33" customHeight="1">
      <c r="A1199" s="38"/>
      <c r="B1199" s="39"/>
      <c r="C1199" s="215" t="s">
        <v>1396</v>
      </c>
      <c r="D1199" s="215" t="s">
        <v>143</v>
      </c>
      <c r="E1199" s="216" t="s">
        <v>1397</v>
      </c>
      <c r="F1199" s="217" t="s">
        <v>1398</v>
      </c>
      <c r="G1199" s="218" t="s">
        <v>146</v>
      </c>
      <c r="H1199" s="219">
        <v>6</v>
      </c>
      <c r="I1199" s="220"/>
      <c r="J1199" s="221">
        <f>ROUND(I1199*H1199,2)</f>
        <v>0</v>
      </c>
      <c r="K1199" s="222"/>
      <c r="L1199" s="44"/>
      <c r="M1199" s="223" t="s">
        <v>1</v>
      </c>
      <c r="N1199" s="224" t="s">
        <v>39</v>
      </c>
      <c r="O1199" s="91"/>
      <c r="P1199" s="225">
        <f>O1199*H1199</f>
        <v>0</v>
      </c>
      <c r="Q1199" s="225">
        <v>0</v>
      </c>
      <c r="R1199" s="225">
        <f>Q1199*H1199</f>
        <v>0</v>
      </c>
      <c r="S1199" s="225">
        <v>0.001</v>
      </c>
      <c r="T1199" s="226">
        <f>S1199*H1199</f>
        <v>0.0060000000000000001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27" t="s">
        <v>278</v>
      </c>
      <c r="AT1199" s="227" t="s">
        <v>143</v>
      </c>
      <c r="AU1199" s="227" t="s">
        <v>148</v>
      </c>
      <c r="AY1199" s="17" t="s">
        <v>139</v>
      </c>
      <c r="BE1199" s="228">
        <f>IF(N1199="základní",J1199,0)</f>
        <v>0</v>
      </c>
      <c r="BF1199" s="228">
        <f>IF(N1199="snížená",J1199,0)</f>
        <v>0</v>
      </c>
      <c r="BG1199" s="228">
        <f>IF(N1199="zákl. přenesená",J1199,0)</f>
        <v>0</v>
      </c>
      <c r="BH1199" s="228">
        <f>IF(N1199="sníž. přenesená",J1199,0)</f>
        <v>0</v>
      </c>
      <c r="BI1199" s="228">
        <f>IF(N1199="nulová",J1199,0)</f>
        <v>0</v>
      </c>
      <c r="BJ1199" s="17" t="s">
        <v>148</v>
      </c>
      <c r="BK1199" s="228">
        <f>ROUND(I1199*H1199,2)</f>
        <v>0</v>
      </c>
      <c r="BL1199" s="17" t="s">
        <v>278</v>
      </c>
      <c r="BM1199" s="227" t="s">
        <v>1399</v>
      </c>
    </row>
    <row r="1200" s="13" customFormat="1">
      <c r="A1200" s="13"/>
      <c r="B1200" s="229"/>
      <c r="C1200" s="230"/>
      <c r="D1200" s="231" t="s">
        <v>150</v>
      </c>
      <c r="E1200" s="232" t="s">
        <v>1</v>
      </c>
      <c r="F1200" s="233" t="s">
        <v>1076</v>
      </c>
      <c r="G1200" s="230"/>
      <c r="H1200" s="232" t="s">
        <v>1</v>
      </c>
      <c r="I1200" s="234"/>
      <c r="J1200" s="230"/>
      <c r="K1200" s="230"/>
      <c r="L1200" s="235"/>
      <c r="M1200" s="236"/>
      <c r="N1200" s="237"/>
      <c r="O1200" s="237"/>
      <c r="P1200" s="237"/>
      <c r="Q1200" s="237"/>
      <c r="R1200" s="237"/>
      <c r="S1200" s="237"/>
      <c r="T1200" s="238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9" t="s">
        <v>150</v>
      </c>
      <c r="AU1200" s="239" t="s">
        <v>148</v>
      </c>
      <c r="AV1200" s="13" t="s">
        <v>81</v>
      </c>
      <c r="AW1200" s="13" t="s">
        <v>30</v>
      </c>
      <c r="AX1200" s="13" t="s">
        <v>73</v>
      </c>
      <c r="AY1200" s="239" t="s">
        <v>139</v>
      </c>
    </row>
    <row r="1201" s="14" customFormat="1">
      <c r="A1201" s="14"/>
      <c r="B1201" s="240"/>
      <c r="C1201" s="241"/>
      <c r="D1201" s="231" t="s">
        <v>150</v>
      </c>
      <c r="E1201" s="242" t="s">
        <v>1</v>
      </c>
      <c r="F1201" s="243" t="s">
        <v>148</v>
      </c>
      <c r="G1201" s="241"/>
      <c r="H1201" s="244">
        <v>2</v>
      </c>
      <c r="I1201" s="245"/>
      <c r="J1201" s="241"/>
      <c r="K1201" s="241"/>
      <c r="L1201" s="246"/>
      <c r="M1201" s="247"/>
      <c r="N1201" s="248"/>
      <c r="O1201" s="248"/>
      <c r="P1201" s="248"/>
      <c r="Q1201" s="248"/>
      <c r="R1201" s="248"/>
      <c r="S1201" s="248"/>
      <c r="T1201" s="249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0" t="s">
        <v>150</v>
      </c>
      <c r="AU1201" s="250" t="s">
        <v>148</v>
      </c>
      <c r="AV1201" s="14" t="s">
        <v>148</v>
      </c>
      <c r="AW1201" s="14" t="s">
        <v>30</v>
      </c>
      <c r="AX1201" s="14" t="s">
        <v>73</v>
      </c>
      <c r="AY1201" s="250" t="s">
        <v>139</v>
      </c>
    </row>
    <row r="1202" s="13" customFormat="1">
      <c r="A1202" s="13"/>
      <c r="B1202" s="229"/>
      <c r="C1202" s="230"/>
      <c r="D1202" s="231" t="s">
        <v>150</v>
      </c>
      <c r="E1202" s="232" t="s">
        <v>1</v>
      </c>
      <c r="F1202" s="233" t="s">
        <v>202</v>
      </c>
      <c r="G1202" s="230"/>
      <c r="H1202" s="232" t="s">
        <v>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9" t="s">
        <v>150</v>
      </c>
      <c r="AU1202" s="239" t="s">
        <v>148</v>
      </c>
      <c r="AV1202" s="13" t="s">
        <v>81</v>
      </c>
      <c r="AW1202" s="13" t="s">
        <v>30</v>
      </c>
      <c r="AX1202" s="13" t="s">
        <v>73</v>
      </c>
      <c r="AY1202" s="239" t="s">
        <v>139</v>
      </c>
    </row>
    <row r="1203" s="14" customFormat="1">
      <c r="A1203" s="14"/>
      <c r="B1203" s="240"/>
      <c r="C1203" s="241"/>
      <c r="D1203" s="231" t="s">
        <v>150</v>
      </c>
      <c r="E1203" s="242" t="s">
        <v>1</v>
      </c>
      <c r="F1203" s="243" t="s">
        <v>81</v>
      </c>
      <c r="G1203" s="241"/>
      <c r="H1203" s="244">
        <v>1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0" t="s">
        <v>150</v>
      </c>
      <c r="AU1203" s="250" t="s">
        <v>148</v>
      </c>
      <c r="AV1203" s="14" t="s">
        <v>148</v>
      </c>
      <c r="AW1203" s="14" t="s">
        <v>30</v>
      </c>
      <c r="AX1203" s="14" t="s">
        <v>73</v>
      </c>
      <c r="AY1203" s="250" t="s">
        <v>139</v>
      </c>
    </row>
    <row r="1204" s="13" customFormat="1">
      <c r="A1204" s="13"/>
      <c r="B1204" s="229"/>
      <c r="C1204" s="230"/>
      <c r="D1204" s="231" t="s">
        <v>150</v>
      </c>
      <c r="E1204" s="232" t="s">
        <v>1</v>
      </c>
      <c r="F1204" s="233" t="s">
        <v>193</v>
      </c>
      <c r="G1204" s="230"/>
      <c r="H1204" s="232" t="s">
        <v>1</v>
      </c>
      <c r="I1204" s="234"/>
      <c r="J1204" s="230"/>
      <c r="K1204" s="230"/>
      <c r="L1204" s="235"/>
      <c r="M1204" s="236"/>
      <c r="N1204" s="237"/>
      <c r="O1204" s="237"/>
      <c r="P1204" s="237"/>
      <c r="Q1204" s="237"/>
      <c r="R1204" s="237"/>
      <c r="S1204" s="237"/>
      <c r="T1204" s="238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9" t="s">
        <v>150</v>
      </c>
      <c r="AU1204" s="239" t="s">
        <v>148</v>
      </c>
      <c r="AV1204" s="13" t="s">
        <v>81</v>
      </c>
      <c r="AW1204" s="13" t="s">
        <v>30</v>
      </c>
      <c r="AX1204" s="13" t="s">
        <v>73</v>
      </c>
      <c r="AY1204" s="239" t="s">
        <v>139</v>
      </c>
    </row>
    <row r="1205" s="14" customFormat="1">
      <c r="A1205" s="14"/>
      <c r="B1205" s="240"/>
      <c r="C1205" s="241"/>
      <c r="D1205" s="231" t="s">
        <v>150</v>
      </c>
      <c r="E1205" s="242" t="s">
        <v>1</v>
      </c>
      <c r="F1205" s="243" t="s">
        <v>81</v>
      </c>
      <c r="G1205" s="241"/>
      <c r="H1205" s="244">
        <v>1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0" t="s">
        <v>150</v>
      </c>
      <c r="AU1205" s="250" t="s">
        <v>148</v>
      </c>
      <c r="AV1205" s="14" t="s">
        <v>148</v>
      </c>
      <c r="AW1205" s="14" t="s">
        <v>30</v>
      </c>
      <c r="AX1205" s="14" t="s">
        <v>73</v>
      </c>
      <c r="AY1205" s="250" t="s">
        <v>139</v>
      </c>
    </row>
    <row r="1206" s="13" customFormat="1">
      <c r="A1206" s="13"/>
      <c r="B1206" s="229"/>
      <c r="C1206" s="230"/>
      <c r="D1206" s="231" t="s">
        <v>150</v>
      </c>
      <c r="E1206" s="232" t="s">
        <v>1</v>
      </c>
      <c r="F1206" s="233" t="s">
        <v>197</v>
      </c>
      <c r="G1206" s="230"/>
      <c r="H1206" s="232" t="s">
        <v>1</v>
      </c>
      <c r="I1206" s="234"/>
      <c r="J1206" s="230"/>
      <c r="K1206" s="230"/>
      <c r="L1206" s="235"/>
      <c r="M1206" s="236"/>
      <c r="N1206" s="237"/>
      <c r="O1206" s="237"/>
      <c r="P1206" s="237"/>
      <c r="Q1206" s="237"/>
      <c r="R1206" s="237"/>
      <c r="S1206" s="237"/>
      <c r="T1206" s="23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9" t="s">
        <v>150</v>
      </c>
      <c r="AU1206" s="239" t="s">
        <v>148</v>
      </c>
      <c r="AV1206" s="13" t="s">
        <v>81</v>
      </c>
      <c r="AW1206" s="13" t="s">
        <v>30</v>
      </c>
      <c r="AX1206" s="13" t="s">
        <v>73</v>
      </c>
      <c r="AY1206" s="239" t="s">
        <v>139</v>
      </c>
    </row>
    <row r="1207" s="14" customFormat="1">
      <c r="A1207" s="14"/>
      <c r="B1207" s="240"/>
      <c r="C1207" s="241"/>
      <c r="D1207" s="231" t="s">
        <v>150</v>
      </c>
      <c r="E1207" s="242" t="s">
        <v>1</v>
      </c>
      <c r="F1207" s="243" t="s">
        <v>81</v>
      </c>
      <c r="G1207" s="241"/>
      <c r="H1207" s="244">
        <v>1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0" t="s">
        <v>150</v>
      </c>
      <c r="AU1207" s="250" t="s">
        <v>148</v>
      </c>
      <c r="AV1207" s="14" t="s">
        <v>148</v>
      </c>
      <c r="AW1207" s="14" t="s">
        <v>30</v>
      </c>
      <c r="AX1207" s="14" t="s">
        <v>73</v>
      </c>
      <c r="AY1207" s="250" t="s">
        <v>139</v>
      </c>
    </row>
    <row r="1208" s="13" customFormat="1">
      <c r="A1208" s="13"/>
      <c r="B1208" s="229"/>
      <c r="C1208" s="230"/>
      <c r="D1208" s="231" t="s">
        <v>150</v>
      </c>
      <c r="E1208" s="232" t="s">
        <v>1</v>
      </c>
      <c r="F1208" s="233" t="s">
        <v>168</v>
      </c>
      <c r="G1208" s="230"/>
      <c r="H1208" s="232" t="s">
        <v>1</v>
      </c>
      <c r="I1208" s="234"/>
      <c r="J1208" s="230"/>
      <c r="K1208" s="230"/>
      <c r="L1208" s="235"/>
      <c r="M1208" s="236"/>
      <c r="N1208" s="237"/>
      <c r="O1208" s="237"/>
      <c r="P1208" s="237"/>
      <c r="Q1208" s="237"/>
      <c r="R1208" s="237"/>
      <c r="S1208" s="237"/>
      <c r="T1208" s="238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9" t="s">
        <v>150</v>
      </c>
      <c r="AU1208" s="239" t="s">
        <v>148</v>
      </c>
      <c r="AV1208" s="13" t="s">
        <v>81</v>
      </c>
      <c r="AW1208" s="13" t="s">
        <v>30</v>
      </c>
      <c r="AX1208" s="13" t="s">
        <v>73</v>
      </c>
      <c r="AY1208" s="239" t="s">
        <v>139</v>
      </c>
    </row>
    <row r="1209" s="14" customFormat="1">
      <c r="A1209" s="14"/>
      <c r="B1209" s="240"/>
      <c r="C1209" s="241"/>
      <c r="D1209" s="231" t="s">
        <v>150</v>
      </c>
      <c r="E1209" s="242" t="s">
        <v>1</v>
      </c>
      <c r="F1209" s="243" t="s">
        <v>81</v>
      </c>
      <c r="G1209" s="241"/>
      <c r="H1209" s="244">
        <v>1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0" t="s">
        <v>150</v>
      </c>
      <c r="AU1209" s="250" t="s">
        <v>148</v>
      </c>
      <c r="AV1209" s="14" t="s">
        <v>148</v>
      </c>
      <c r="AW1209" s="14" t="s">
        <v>30</v>
      </c>
      <c r="AX1209" s="14" t="s">
        <v>73</v>
      </c>
      <c r="AY1209" s="250" t="s">
        <v>139</v>
      </c>
    </row>
    <row r="1210" s="15" customFormat="1">
      <c r="A1210" s="15"/>
      <c r="B1210" s="251"/>
      <c r="C1210" s="252"/>
      <c r="D1210" s="231" t="s">
        <v>150</v>
      </c>
      <c r="E1210" s="253" t="s">
        <v>1</v>
      </c>
      <c r="F1210" s="254" t="s">
        <v>164</v>
      </c>
      <c r="G1210" s="252"/>
      <c r="H1210" s="255">
        <v>6</v>
      </c>
      <c r="I1210" s="256"/>
      <c r="J1210" s="252"/>
      <c r="K1210" s="252"/>
      <c r="L1210" s="257"/>
      <c r="M1210" s="258"/>
      <c r="N1210" s="259"/>
      <c r="O1210" s="259"/>
      <c r="P1210" s="259"/>
      <c r="Q1210" s="259"/>
      <c r="R1210" s="259"/>
      <c r="S1210" s="259"/>
      <c r="T1210" s="260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61" t="s">
        <v>150</v>
      </c>
      <c r="AU1210" s="261" t="s">
        <v>148</v>
      </c>
      <c r="AV1210" s="15" t="s">
        <v>147</v>
      </c>
      <c r="AW1210" s="15" t="s">
        <v>30</v>
      </c>
      <c r="AX1210" s="15" t="s">
        <v>81</v>
      </c>
      <c r="AY1210" s="261" t="s">
        <v>139</v>
      </c>
    </row>
    <row r="1211" s="2" customFormat="1" ht="44.25" customHeight="1">
      <c r="A1211" s="38"/>
      <c r="B1211" s="39"/>
      <c r="C1211" s="215" t="s">
        <v>1400</v>
      </c>
      <c r="D1211" s="215" t="s">
        <v>143</v>
      </c>
      <c r="E1211" s="216" t="s">
        <v>1401</v>
      </c>
      <c r="F1211" s="217" t="s">
        <v>1402</v>
      </c>
      <c r="G1211" s="218" t="s">
        <v>146</v>
      </c>
      <c r="H1211" s="219">
        <v>1</v>
      </c>
      <c r="I1211" s="220"/>
      <c r="J1211" s="221">
        <f>ROUND(I1211*H1211,2)</f>
        <v>0</v>
      </c>
      <c r="K1211" s="222"/>
      <c r="L1211" s="44"/>
      <c r="M1211" s="223" t="s">
        <v>1</v>
      </c>
      <c r="N1211" s="224" t="s">
        <v>39</v>
      </c>
      <c r="O1211" s="91"/>
      <c r="P1211" s="225">
        <f>O1211*H1211</f>
        <v>0</v>
      </c>
      <c r="Q1211" s="225">
        <v>0</v>
      </c>
      <c r="R1211" s="225">
        <f>Q1211*H1211</f>
        <v>0</v>
      </c>
      <c r="S1211" s="225">
        <v>0.001</v>
      </c>
      <c r="T1211" s="226">
        <f>S1211*H1211</f>
        <v>0.001</v>
      </c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R1211" s="227" t="s">
        <v>278</v>
      </c>
      <c r="AT1211" s="227" t="s">
        <v>143</v>
      </c>
      <c r="AU1211" s="227" t="s">
        <v>148</v>
      </c>
      <c r="AY1211" s="17" t="s">
        <v>139</v>
      </c>
      <c r="BE1211" s="228">
        <f>IF(N1211="základní",J1211,0)</f>
        <v>0</v>
      </c>
      <c r="BF1211" s="228">
        <f>IF(N1211="snížená",J1211,0)</f>
        <v>0</v>
      </c>
      <c r="BG1211" s="228">
        <f>IF(N1211="zákl. přenesená",J1211,0)</f>
        <v>0</v>
      </c>
      <c r="BH1211" s="228">
        <f>IF(N1211="sníž. přenesená",J1211,0)</f>
        <v>0</v>
      </c>
      <c r="BI1211" s="228">
        <f>IF(N1211="nulová",J1211,0)</f>
        <v>0</v>
      </c>
      <c r="BJ1211" s="17" t="s">
        <v>148</v>
      </c>
      <c r="BK1211" s="228">
        <f>ROUND(I1211*H1211,2)</f>
        <v>0</v>
      </c>
      <c r="BL1211" s="17" t="s">
        <v>278</v>
      </c>
      <c r="BM1211" s="227" t="s">
        <v>1403</v>
      </c>
    </row>
    <row r="1212" s="13" customFormat="1">
      <c r="A1212" s="13"/>
      <c r="B1212" s="229"/>
      <c r="C1212" s="230"/>
      <c r="D1212" s="231" t="s">
        <v>150</v>
      </c>
      <c r="E1212" s="232" t="s">
        <v>1</v>
      </c>
      <c r="F1212" s="233" t="s">
        <v>474</v>
      </c>
      <c r="G1212" s="230"/>
      <c r="H1212" s="232" t="s">
        <v>1</v>
      </c>
      <c r="I1212" s="234"/>
      <c r="J1212" s="230"/>
      <c r="K1212" s="230"/>
      <c r="L1212" s="235"/>
      <c r="M1212" s="236"/>
      <c r="N1212" s="237"/>
      <c r="O1212" s="237"/>
      <c r="P1212" s="237"/>
      <c r="Q1212" s="237"/>
      <c r="R1212" s="237"/>
      <c r="S1212" s="237"/>
      <c r="T1212" s="238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39" t="s">
        <v>150</v>
      </c>
      <c r="AU1212" s="239" t="s">
        <v>148</v>
      </c>
      <c r="AV1212" s="13" t="s">
        <v>81</v>
      </c>
      <c r="AW1212" s="13" t="s">
        <v>30</v>
      </c>
      <c r="AX1212" s="13" t="s">
        <v>73</v>
      </c>
      <c r="AY1212" s="239" t="s">
        <v>139</v>
      </c>
    </row>
    <row r="1213" s="14" customFormat="1">
      <c r="A1213" s="14"/>
      <c r="B1213" s="240"/>
      <c r="C1213" s="241"/>
      <c r="D1213" s="231" t="s">
        <v>150</v>
      </c>
      <c r="E1213" s="242" t="s">
        <v>1</v>
      </c>
      <c r="F1213" s="243" t="s">
        <v>81</v>
      </c>
      <c r="G1213" s="241"/>
      <c r="H1213" s="244">
        <v>1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0" t="s">
        <v>150</v>
      </c>
      <c r="AU1213" s="250" t="s">
        <v>148</v>
      </c>
      <c r="AV1213" s="14" t="s">
        <v>148</v>
      </c>
      <c r="AW1213" s="14" t="s">
        <v>30</v>
      </c>
      <c r="AX1213" s="14" t="s">
        <v>73</v>
      </c>
      <c r="AY1213" s="250" t="s">
        <v>139</v>
      </c>
    </row>
    <row r="1214" s="15" customFormat="1">
      <c r="A1214" s="15"/>
      <c r="B1214" s="251"/>
      <c r="C1214" s="252"/>
      <c r="D1214" s="231" t="s">
        <v>150</v>
      </c>
      <c r="E1214" s="253" t="s">
        <v>1</v>
      </c>
      <c r="F1214" s="254" t="s">
        <v>164</v>
      </c>
      <c r="G1214" s="252"/>
      <c r="H1214" s="255">
        <v>1</v>
      </c>
      <c r="I1214" s="256"/>
      <c r="J1214" s="252"/>
      <c r="K1214" s="252"/>
      <c r="L1214" s="257"/>
      <c r="M1214" s="258"/>
      <c r="N1214" s="259"/>
      <c r="O1214" s="259"/>
      <c r="P1214" s="259"/>
      <c r="Q1214" s="259"/>
      <c r="R1214" s="259"/>
      <c r="S1214" s="259"/>
      <c r="T1214" s="260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61" t="s">
        <v>150</v>
      </c>
      <c r="AU1214" s="261" t="s">
        <v>148</v>
      </c>
      <c r="AV1214" s="15" t="s">
        <v>147</v>
      </c>
      <c r="AW1214" s="15" t="s">
        <v>30</v>
      </c>
      <c r="AX1214" s="15" t="s">
        <v>81</v>
      </c>
      <c r="AY1214" s="261" t="s">
        <v>139</v>
      </c>
    </row>
    <row r="1215" s="2" customFormat="1" ht="33" customHeight="1">
      <c r="A1215" s="38"/>
      <c r="B1215" s="39"/>
      <c r="C1215" s="215" t="s">
        <v>1404</v>
      </c>
      <c r="D1215" s="215" t="s">
        <v>143</v>
      </c>
      <c r="E1215" s="216" t="s">
        <v>1405</v>
      </c>
      <c r="F1215" s="217" t="s">
        <v>1406</v>
      </c>
      <c r="G1215" s="218" t="s">
        <v>177</v>
      </c>
      <c r="H1215" s="219">
        <v>60</v>
      </c>
      <c r="I1215" s="220"/>
      <c r="J1215" s="221">
        <f>ROUND(I1215*H1215,2)</f>
        <v>0</v>
      </c>
      <c r="K1215" s="222"/>
      <c r="L1215" s="44"/>
      <c r="M1215" s="223" t="s">
        <v>1</v>
      </c>
      <c r="N1215" s="224" t="s">
        <v>39</v>
      </c>
      <c r="O1215" s="91"/>
      <c r="P1215" s="225">
        <f>O1215*H1215</f>
        <v>0</v>
      </c>
      <c r="Q1215" s="225">
        <v>0</v>
      </c>
      <c r="R1215" s="225">
        <f>Q1215*H1215</f>
        <v>0</v>
      </c>
      <c r="S1215" s="225">
        <v>0</v>
      </c>
      <c r="T1215" s="226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27" t="s">
        <v>278</v>
      </c>
      <c r="AT1215" s="227" t="s">
        <v>143</v>
      </c>
      <c r="AU1215" s="227" t="s">
        <v>148</v>
      </c>
      <c r="AY1215" s="17" t="s">
        <v>139</v>
      </c>
      <c r="BE1215" s="228">
        <f>IF(N1215="základní",J1215,0)</f>
        <v>0</v>
      </c>
      <c r="BF1215" s="228">
        <f>IF(N1215="snížená",J1215,0)</f>
        <v>0</v>
      </c>
      <c r="BG1215" s="228">
        <f>IF(N1215="zákl. přenesená",J1215,0)</f>
        <v>0</v>
      </c>
      <c r="BH1215" s="228">
        <f>IF(N1215="sníž. přenesená",J1215,0)</f>
        <v>0</v>
      </c>
      <c r="BI1215" s="228">
        <f>IF(N1215="nulová",J1215,0)</f>
        <v>0</v>
      </c>
      <c r="BJ1215" s="17" t="s">
        <v>148</v>
      </c>
      <c r="BK1215" s="228">
        <f>ROUND(I1215*H1215,2)</f>
        <v>0</v>
      </c>
      <c r="BL1215" s="17" t="s">
        <v>278</v>
      </c>
      <c r="BM1215" s="227" t="s">
        <v>1407</v>
      </c>
    </row>
    <row r="1216" s="13" customFormat="1">
      <c r="A1216" s="13"/>
      <c r="B1216" s="229"/>
      <c r="C1216" s="230"/>
      <c r="D1216" s="231" t="s">
        <v>150</v>
      </c>
      <c r="E1216" s="232" t="s">
        <v>1</v>
      </c>
      <c r="F1216" s="233" t="s">
        <v>1408</v>
      </c>
      <c r="G1216" s="230"/>
      <c r="H1216" s="232" t="s">
        <v>1</v>
      </c>
      <c r="I1216" s="234"/>
      <c r="J1216" s="230"/>
      <c r="K1216" s="230"/>
      <c r="L1216" s="235"/>
      <c r="M1216" s="236"/>
      <c r="N1216" s="237"/>
      <c r="O1216" s="237"/>
      <c r="P1216" s="237"/>
      <c r="Q1216" s="237"/>
      <c r="R1216" s="237"/>
      <c r="S1216" s="237"/>
      <c r="T1216" s="238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9" t="s">
        <v>150</v>
      </c>
      <c r="AU1216" s="239" t="s">
        <v>148</v>
      </c>
      <c r="AV1216" s="13" t="s">
        <v>81</v>
      </c>
      <c r="AW1216" s="13" t="s">
        <v>30</v>
      </c>
      <c r="AX1216" s="13" t="s">
        <v>73</v>
      </c>
      <c r="AY1216" s="239" t="s">
        <v>139</v>
      </c>
    </row>
    <row r="1217" s="14" customFormat="1">
      <c r="A1217" s="14"/>
      <c r="B1217" s="240"/>
      <c r="C1217" s="241"/>
      <c r="D1217" s="231" t="s">
        <v>150</v>
      </c>
      <c r="E1217" s="242" t="s">
        <v>1</v>
      </c>
      <c r="F1217" s="243" t="s">
        <v>408</v>
      </c>
      <c r="G1217" s="241"/>
      <c r="H1217" s="244">
        <v>60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150</v>
      </c>
      <c r="AU1217" s="250" t="s">
        <v>148</v>
      </c>
      <c r="AV1217" s="14" t="s">
        <v>148</v>
      </c>
      <c r="AW1217" s="14" t="s">
        <v>30</v>
      </c>
      <c r="AX1217" s="14" t="s">
        <v>81</v>
      </c>
      <c r="AY1217" s="250" t="s">
        <v>139</v>
      </c>
    </row>
    <row r="1218" s="2" customFormat="1" ht="24.15" customHeight="1">
      <c r="A1218" s="38"/>
      <c r="B1218" s="39"/>
      <c r="C1218" s="262" t="s">
        <v>1409</v>
      </c>
      <c r="D1218" s="262" t="s">
        <v>479</v>
      </c>
      <c r="E1218" s="263" t="s">
        <v>1410</v>
      </c>
      <c r="F1218" s="264" t="s">
        <v>1411</v>
      </c>
      <c r="G1218" s="265" t="s">
        <v>177</v>
      </c>
      <c r="H1218" s="266">
        <v>60</v>
      </c>
      <c r="I1218" s="267"/>
      <c r="J1218" s="268">
        <f>ROUND(I1218*H1218,2)</f>
        <v>0</v>
      </c>
      <c r="K1218" s="269"/>
      <c r="L1218" s="270"/>
      <c r="M1218" s="271" t="s">
        <v>1</v>
      </c>
      <c r="N1218" s="272" t="s">
        <v>39</v>
      </c>
      <c r="O1218" s="91"/>
      <c r="P1218" s="225">
        <f>O1218*H1218</f>
        <v>0</v>
      </c>
      <c r="Q1218" s="225">
        <v>8.0000000000000007E-05</v>
      </c>
      <c r="R1218" s="225">
        <f>Q1218*H1218</f>
        <v>0.0048000000000000004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373</v>
      </c>
      <c r="AT1218" s="227" t="s">
        <v>479</v>
      </c>
      <c r="AU1218" s="227" t="s">
        <v>148</v>
      </c>
      <c r="AY1218" s="17" t="s">
        <v>139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148</v>
      </c>
      <c r="BK1218" s="228">
        <f>ROUND(I1218*H1218,2)</f>
        <v>0</v>
      </c>
      <c r="BL1218" s="17" t="s">
        <v>278</v>
      </c>
      <c r="BM1218" s="227" t="s">
        <v>1412</v>
      </c>
    </row>
    <row r="1219" s="13" customFormat="1">
      <c r="A1219" s="13"/>
      <c r="B1219" s="229"/>
      <c r="C1219" s="230"/>
      <c r="D1219" s="231" t="s">
        <v>150</v>
      </c>
      <c r="E1219" s="232" t="s">
        <v>1</v>
      </c>
      <c r="F1219" s="233" t="s">
        <v>1408</v>
      </c>
      <c r="G1219" s="230"/>
      <c r="H1219" s="232" t="s">
        <v>1</v>
      </c>
      <c r="I1219" s="234"/>
      <c r="J1219" s="230"/>
      <c r="K1219" s="230"/>
      <c r="L1219" s="235"/>
      <c r="M1219" s="236"/>
      <c r="N1219" s="237"/>
      <c r="O1219" s="237"/>
      <c r="P1219" s="237"/>
      <c r="Q1219" s="237"/>
      <c r="R1219" s="237"/>
      <c r="S1219" s="237"/>
      <c r="T1219" s="23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9" t="s">
        <v>150</v>
      </c>
      <c r="AU1219" s="239" t="s">
        <v>148</v>
      </c>
      <c r="AV1219" s="13" t="s">
        <v>81</v>
      </c>
      <c r="AW1219" s="13" t="s">
        <v>30</v>
      </c>
      <c r="AX1219" s="13" t="s">
        <v>73</v>
      </c>
      <c r="AY1219" s="239" t="s">
        <v>139</v>
      </c>
    </row>
    <row r="1220" s="14" customFormat="1">
      <c r="A1220" s="14"/>
      <c r="B1220" s="240"/>
      <c r="C1220" s="241"/>
      <c r="D1220" s="231" t="s">
        <v>150</v>
      </c>
      <c r="E1220" s="242" t="s">
        <v>1</v>
      </c>
      <c r="F1220" s="243" t="s">
        <v>408</v>
      </c>
      <c r="G1220" s="241"/>
      <c r="H1220" s="244">
        <v>60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150</v>
      </c>
      <c r="AU1220" s="250" t="s">
        <v>148</v>
      </c>
      <c r="AV1220" s="14" t="s">
        <v>148</v>
      </c>
      <c r="AW1220" s="14" t="s">
        <v>30</v>
      </c>
      <c r="AX1220" s="14" t="s">
        <v>81</v>
      </c>
      <c r="AY1220" s="250" t="s">
        <v>139</v>
      </c>
    </row>
    <row r="1221" s="2" customFormat="1" ht="16.5" customHeight="1">
      <c r="A1221" s="38"/>
      <c r="B1221" s="39"/>
      <c r="C1221" s="215" t="s">
        <v>1413</v>
      </c>
      <c r="D1221" s="215" t="s">
        <v>143</v>
      </c>
      <c r="E1221" s="216" t="s">
        <v>1414</v>
      </c>
      <c r="F1221" s="217" t="s">
        <v>1415</v>
      </c>
      <c r="G1221" s="218" t="s">
        <v>146</v>
      </c>
      <c r="H1221" s="219">
        <v>7</v>
      </c>
      <c r="I1221" s="220"/>
      <c r="J1221" s="221">
        <f>ROUND(I1221*H1221,2)</f>
        <v>0</v>
      </c>
      <c r="K1221" s="222"/>
      <c r="L1221" s="44"/>
      <c r="M1221" s="223" t="s">
        <v>1</v>
      </c>
      <c r="N1221" s="224" t="s">
        <v>39</v>
      </c>
      <c r="O1221" s="91"/>
      <c r="P1221" s="225">
        <f>O1221*H1221</f>
        <v>0</v>
      </c>
      <c r="Q1221" s="225">
        <v>0</v>
      </c>
      <c r="R1221" s="225">
        <f>Q1221*H1221</f>
        <v>0</v>
      </c>
      <c r="S1221" s="225">
        <v>0</v>
      </c>
      <c r="T1221" s="226">
        <f>S1221*H1221</f>
        <v>0</v>
      </c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  <c r="AE1221" s="38"/>
      <c r="AR1221" s="227" t="s">
        <v>278</v>
      </c>
      <c r="AT1221" s="227" t="s">
        <v>143</v>
      </c>
      <c r="AU1221" s="227" t="s">
        <v>148</v>
      </c>
      <c r="AY1221" s="17" t="s">
        <v>139</v>
      </c>
      <c r="BE1221" s="228">
        <f>IF(N1221="základní",J1221,0)</f>
        <v>0</v>
      </c>
      <c r="BF1221" s="228">
        <f>IF(N1221="snížená",J1221,0)</f>
        <v>0</v>
      </c>
      <c r="BG1221" s="228">
        <f>IF(N1221="zákl. přenesená",J1221,0)</f>
        <v>0</v>
      </c>
      <c r="BH1221" s="228">
        <f>IF(N1221="sníž. přenesená",J1221,0)</f>
        <v>0</v>
      </c>
      <c r="BI1221" s="228">
        <f>IF(N1221="nulová",J1221,0)</f>
        <v>0</v>
      </c>
      <c r="BJ1221" s="17" t="s">
        <v>148</v>
      </c>
      <c r="BK1221" s="228">
        <f>ROUND(I1221*H1221,2)</f>
        <v>0</v>
      </c>
      <c r="BL1221" s="17" t="s">
        <v>278</v>
      </c>
      <c r="BM1221" s="227" t="s">
        <v>1416</v>
      </c>
    </row>
    <row r="1222" s="14" customFormat="1">
      <c r="A1222" s="14"/>
      <c r="B1222" s="240"/>
      <c r="C1222" s="241"/>
      <c r="D1222" s="231" t="s">
        <v>150</v>
      </c>
      <c r="E1222" s="242" t="s">
        <v>1</v>
      </c>
      <c r="F1222" s="243" t="s">
        <v>204</v>
      </c>
      <c r="G1222" s="241"/>
      <c r="H1222" s="244">
        <v>7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150</v>
      </c>
      <c r="AU1222" s="250" t="s">
        <v>148</v>
      </c>
      <c r="AV1222" s="14" t="s">
        <v>148</v>
      </c>
      <c r="AW1222" s="14" t="s">
        <v>30</v>
      </c>
      <c r="AX1222" s="14" t="s">
        <v>81</v>
      </c>
      <c r="AY1222" s="250" t="s">
        <v>139</v>
      </c>
    </row>
    <row r="1223" s="2" customFormat="1" ht="16.5" customHeight="1">
      <c r="A1223" s="38"/>
      <c r="B1223" s="39"/>
      <c r="C1223" s="262" t="s">
        <v>1417</v>
      </c>
      <c r="D1223" s="262" t="s">
        <v>479</v>
      </c>
      <c r="E1223" s="263" t="s">
        <v>1418</v>
      </c>
      <c r="F1223" s="264" t="s">
        <v>1419</v>
      </c>
      <c r="G1223" s="265" t="s">
        <v>146</v>
      </c>
      <c r="H1223" s="266">
        <v>7</v>
      </c>
      <c r="I1223" s="267"/>
      <c r="J1223" s="268">
        <f>ROUND(I1223*H1223,2)</f>
        <v>0</v>
      </c>
      <c r="K1223" s="269"/>
      <c r="L1223" s="270"/>
      <c r="M1223" s="271" t="s">
        <v>1</v>
      </c>
      <c r="N1223" s="272" t="s">
        <v>39</v>
      </c>
      <c r="O1223" s="91"/>
      <c r="P1223" s="225">
        <f>O1223*H1223</f>
        <v>0</v>
      </c>
      <c r="Q1223" s="225">
        <v>0.00016000000000000001</v>
      </c>
      <c r="R1223" s="225">
        <f>Q1223*H1223</f>
        <v>0.0011200000000000001</v>
      </c>
      <c r="S1223" s="225">
        <v>0</v>
      </c>
      <c r="T1223" s="226">
        <f>S1223*H1223</f>
        <v>0</v>
      </c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R1223" s="227" t="s">
        <v>373</v>
      </c>
      <c r="AT1223" s="227" t="s">
        <v>479</v>
      </c>
      <c r="AU1223" s="227" t="s">
        <v>148</v>
      </c>
      <c r="AY1223" s="17" t="s">
        <v>139</v>
      </c>
      <c r="BE1223" s="228">
        <f>IF(N1223="základní",J1223,0)</f>
        <v>0</v>
      </c>
      <c r="BF1223" s="228">
        <f>IF(N1223="snížená",J1223,0)</f>
        <v>0</v>
      </c>
      <c r="BG1223" s="228">
        <f>IF(N1223="zákl. přenesená",J1223,0)</f>
        <v>0</v>
      </c>
      <c r="BH1223" s="228">
        <f>IF(N1223="sníž. přenesená",J1223,0)</f>
        <v>0</v>
      </c>
      <c r="BI1223" s="228">
        <f>IF(N1223="nulová",J1223,0)</f>
        <v>0</v>
      </c>
      <c r="BJ1223" s="17" t="s">
        <v>148</v>
      </c>
      <c r="BK1223" s="228">
        <f>ROUND(I1223*H1223,2)</f>
        <v>0</v>
      </c>
      <c r="BL1223" s="17" t="s">
        <v>278</v>
      </c>
      <c r="BM1223" s="227" t="s">
        <v>1420</v>
      </c>
    </row>
    <row r="1224" s="13" customFormat="1">
      <c r="A1224" s="13"/>
      <c r="B1224" s="229"/>
      <c r="C1224" s="230"/>
      <c r="D1224" s="231" t="s">
        <v>150</v>
      </c>
      <c r="E1224" s="232" t="s">
        <v>1</v>
      </c>
      <c r="F1224" s="233" t="s">
        <v>1421</v>
      </c>
      <c r="G1224" s="230"/>
      <c r="H1224" s="232" t="s">
        <v>1</v>
      </c>
      <c r="I1224" s="234"/>
      <c r="J1224" s="230"/>
      <c r="K1224" s="230"/>
      <c r="L1224" s="235"/>
      <c r="M1224" s="236"/>
      <c r="N1224" s="237"/>
      <c r="O1224" s="237"/>
      <c r="P1224" s="237"/>
      <c r="Q1224" s="237"/>
      <c r="R1224" s="237"/>
      <c r="S1224" s="237"/>
      <c r="T1224" s="23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9" t="s">
        <v>150</v>
      </c>
      <c r="AU1224" s="239" t="s">
        <v>148</v>
      </c>
      <c r="AV1224" s="13" t="s">
        <v>81</v>
      </c>
      <c r="AW1224" s="13" t="s">
        <v>30</v>
      </c>
      <c r="AX1224" s="13" t="s">
        <v>73</v>
      </c>
      <c r="AY1224" s="239" t="s">
        <v>139</v>
      </c>
    </row>
    <row r="1225" s="14" customFormat="1">
      <c r="A1225" s="14"/>
      <c r="B1225" s="240"/>
      <c r="C1225" s="241"/>
      <c r="D1225" s="231" t="s">
        <v>150</v>
      </c>
      <c r="E1225" s="242" t="s">
        <v>1</v>
      </c>
      <c r="F1225" s="243" t="s">
        <v>204</v>
      </c>
      <c r="G1225" s="241"/>
      <c r="H1225" s="244">
        <v>7</v>
      </c>
      <c r="I1225" s="245"/>
      <c r="J1225" s="241"/>
      <c r="K1225" s="241"/>
      <c r="L1225" s="246"/>
      <c r="M1225" s="247"/>
      <c r="N1225" s="248"/>
      <c r="O1225" s="248"/>
      <c r="P1225" s="248"/>
      <c r="Q1225" s="248"/>
      <c r="R1225" s="248"/>
      <c r="S1225" s="248"/>
      <c r="T1225" s="24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0" t="s">
        <v>150</v>
      </c>
      <c r="AU1225" s="250" t="s">
        <v>148</v>
      </c>
      <c r="AV1225" s="14" t="s">
        <v>148</v>
      </c>
      <c r="AW1225" s="14" t="s">
        <v>30</v>
      </c>
      <c r="AX1225" s="14" t="s">
        <v>81</v>
      </c>
      <c r="AY1225" s="250" t="s">
        <v>139</v>
      </c>
    </row>
    <row r="1226" s="2" customFormat="1" ht="24.15" customHeight="1">
      <c r="A1226" s="38"/>
      <c r="B1226" s="39"/>
      <c r="C1226" s="215" t="s">
        <v>1422</v>
      </c>
      <c r="D1226" s="215" t="s">
        <v>143</v>
      </c>
      <c r="E1226" s="216" t="s">
        <v>1423</v>
      </c>
      <c r="F1226" s="217" t="s">
        <v>1424</v>
      </c>
      <c r="G1226" s="218" t="s">
        <v>146</v>
      </c>
      <c r="H1226" s="219">
        <v>1</v>
      </c>
      <c r="I1226" s="220"/>
      <c r="J1226" s="221">
        <f>ROUND(I1226*H1226,2)</f>
        <v>0</v>
      </c>
      <c r="K1226" s="222"/>
      <c r="L1226" s="44"/>
      <c r="M1226" s="223" t="s">
        <v>1</v>
      </c>
      <c r="N1226" s="224" t="s">
        <v>39</v>
      </c>
      <c r="O1226" s="91"/>
      <c r="P1226" s="225">
        <f>O1226*H1226</f>
        <v>0</v>
      </c>
      <c r="Q1226" s="225">
        <v>0</v>
      </c>
      <c r="R1226" s="225">
        <f>Q1226*H1226</f>
        <v>0</v>
      </c>
      <c r="S1226" s="225">
        <v>0</v>
      </c>
      <c r="T1226" s="226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27" t="s">
        <v>278</v>
      </c>
      <c r="AT1226" s="227" t="s">
        <v>143</v>
      </c>
      <c r="AU1226" s="227" t="s">
        <v>148</v>
      </c>
      <c r="AY1226" s="17" t="s">
        <v>139</v>
      </c>
      <c r="BE1226" s="228">
        <f>IF(N1226="základní",J1226,0)</f>
        <v>0</v>
      </c>
      <c r="BF1226" s="228">
        <f>IF(N1226="snížená",J1226,0)</f>
        <v>0</v>
      </c>
      <c r="BG1226" s="228">
        <f>IF(N1226="zákl. přenesená",J1226,0)</f>
        <v>0</v>
      </c>
      <c r="BH1226" s="228">
        <f>IF(N1226="sníž. přenesená",J1226,0)</f>
        <v>0</v>
      </c>
      <c r="BI1226" s="228">
        <f>IF(N1226="nulová",J1226,0)</f>
        <v>0</v>
      </c>
      <c r="BJ1226" s="17" t="s">
        <v>148</v>
      </c>
      <c r="BK1226" s="228">
        <f>ROUND(I1226*H1226,2)</f>
        <v>0</v>
      </c>
      <c r="BL1226" s="17" t="s">
        <v>278</v>
      </c>
      <c r="BM1226" s="227" t="s">
        <v>1425</v>
      </c>
    </row>
    <row r="1227" s="2" customFormat="1" ht="24.15" customHeight="1">
      <c r="A1227" s="38"/>
      <c r="B1227" s="39"/>
      <c r="C1227" s="215" t="s">
        <v>1426</v>
      </c>
      <c r="D1227" s="215" t="s">
        <v>143</v>
      </c>
      <c r="E1227" s="216" t="s">
        <v>1427</v>
      </c>
      <c r="F1227" s="217" t="s">
        <v>1428</v>
      </c>
      <c r="G1227" s="218" t="s">
        <v>436</v>
      </c>
      <c r="H1227" s="219">
        <v>0.024</v>
      </c>
      <c r="I1227" s="220"/>
      <c r="J1227" s="221">
        <f>ROUND(I1227*H1227,2)</f>
        <v>0</v>
      </c>
      <c r="K1227" s="222"/>
      <c r="L1227" s="44"/>
      <c r="M1227" s="223" t="s">
        <v>1</v>
      </c>
      <c r="N1227" s="224" t="s">
        <v>39</v>
      </c>
      <c r="O1227" s="91"/>
      <c r="P1227" s="225">
        <f>O1227*H1227</f>
        <v>0</v>
      </c>
      <c r="Q1227" s="225">
        <v>0</v>
      </c>
      <c r="R1227" s="225">
        <f>Q1227*H1227</f>
        <v>0</v>
      </c>
      <c r="S1227" s="225">
        <v>0</v>
      </c>
      <c r="T1227" s="226">
        <f>S1227*H1227</f>
        <v>0</v>
      </c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R1227" s="227" t="s">
        <v>278</v>
      </c>
      <c r="AT1227" s="227" t="s">
        <v>143</v>
      </c>
      <c r="AU1227" s="227" t="s">
        <v>148</v>
      </c>
      <c r="AY1227" s="17" t="s">
        <v>139</v>
      </c>
      <c r="BE1227" s="228">
        <f>IF(N1227="základní",J1227,0)</f>
        <v>0</v>
      </c>
      <c r="BF1227" s="228">
        <f>IF(N1227="snížená",J1227,0)</f>
        <v>0</v>
      </c>
      <c r="BG1227" s="228">
        <f>IF(N1227="zákl. přenesená",J1227,0)</f>
        <v>0</v>
      </c>
      <c r="BH1227" s="228">
        <f>IF(N1227="sníž. přenesená",J1227,0)</f>
        <v>0</v>
      </c>
      <c r="BI1227" s="228">
        <f>IF(N1227="nulová",J1227,0)</f>
        <v>0</v>
      </c>
      <c r="BJ1227" s="17" t="s">
        <v>148</v>
      </c>
      <c r="BK1227" s="228">
        <f>ROUND(I1227*H1227,2)</f>
        <v>0</v>
      </c>
      <c r="BL1227" s="17" t="s">
        <v>278</v>
      </c>
      <c r="BM1227" s="227" t="s">
        <v>1429</v>
      </c>
    </row>
    <row r="1228" s="2" customFormat="1" ht="24.15" customHeight="1">
      <c r="A1228" s="38"/>
      <c r="B1228" s="39"/>
      <c r="C1228" s="215" t="s">
        <v>1430</v>
      </c>
      <c r="D1228" s="215" t="s">
        <v>143</v>
      </c>
      <c r="E1228" s="216" t="s">
        <v>1431</v>
      </c>
      <c r="F1228" s="217" t="s">
        <v>1432</v>
      </c>
      <c r="G1228" s="218" t="s">
        <v>436</v>
      </c>
      <c r="H1228" s="219">
        <v>0.071999999999999995</v>
      </c>
      <c r="I1228" s="220"/>
      <c r="J1228" s="221">
        <f>ROUND(I1228*H1228,2)</f>
        <v>0</v>
      </c>
      <c r="K1228" s="222"/>
      <c r="L1228" s="44"/>
      <c r="M1228" s="223" t="s">
        <v>1</v>
      </c>
      <c r="N1228" s="224" t="s">
        <v>39</v>
      </c>
      <c r="O1228" s="91"/>
      <c r="P1228" s="225">
        <f>O1228*H1228</f>
        <v>0</v>
      </c>
      <c r="Q1228" s="225">
        <v>0</v>
      </c>
      <c r="R1228" s="225">
        <f>Q1228*H1228</f>
        <v>0</v>
      </c>
      <c r="S1228" s="225">
        <v>0</v>
      </c>
      <c r="T1228" s="226">
        <f>S1228*H1228</f>
        <v>0</v>
      </c>
      <c r="U1228" s="38"/>
      <c r="V1228" s="38"/>
      <c r="W1228" s="38"/>
      <c r="X1228" s="38"/>
      <c r="Y1228" s="38"/>
      <c r="Z1228" s="38"/>
      <c r="AA1228" s="38"/>
      <c r="AB1228" s="38"/>
      <c r="AC1228" s="38"/>
      <c r="AD1228" s="38"/>
      <c r="AE1228" s="38"/>
      <c r="AR1228" s="227" t="s">
        <v>278</v>
      </c>
      <c r="AT1228" s="227" t="s">
        <v>143</v>
      </c>
      <c r="AU1228" s="227" t="s">
        <v>148</v>
      </c>
      <c r="AY1228" s="17" t="s">
        <v>139</v>
      </c>
      <c r="BE1228" s="228">
        <f>IF(N1228="základní",J1228,0)</f>
        <v>0</v>
      </c>
      <c r="BF1228" s="228">
        <f>IF(N1228="snížená",J1228,0)</f>
        <v>0</v>
      </c>
      <c r="BG1228" s="228">
        <f>IF(N1228="zákl. přenesená",J1228,0)</f>
        <v>0</v>
      </c>
      <c r="BH1228" s="228">
        <f>IF(N1228="sníž. přenesená",J1228,0)</f>
        <v>0</v>
      </c>
      <c r="BI1228" s="228">
        <f>IF(N1228="nulová",J1228,0)</f>
        <v>0</v>
      </c>
      <c r="BJ1228" s="17" t="s">
        <v>148</v>
      </c>
      <c r="BK1228" s="228">
        <f>ROUND(I1228*H1228,2)</f>
        <v>0</v>
      </c>
      <c r="BL1228" s="17" t="s">
        <v>278</v>
      </c>
      <c r="BM1228" s="227" t="s">
        <v>1433</v>
      </c>
    </row>
    <row r="1229" s="14" customFormat="1">
      <c r="A1229" s="14"/>
      <c r="B1229" s="240"/>
      <c r="C1229" s="241"/>
      <c r="D1229" s="231" t="s">
        <v>150</v>
      </c>
      <c r="E1229" s="241"/>
      <c r="F1229" s="243" t="s">
        <v>1434</v>
      </c>
      <c r="G1229" s="241"/>
      <c r="H1229" s="244">
        <v>0.071999999999999995</v>
      </c>
      <c r="I1229" s="245"/>
      <c r="J1229" s="241"/>
      <c r="K1229" s="241"/>
      <c r="L1229" s="246"/>
      <c r="M1229" s="247"/>
      <c r="N1229" s="248"/>
      <c r="O1229" s="248"/>
      <c r="P1229" s="248"/>
      <c r="Q1229" s="248"/>
      <c r="R1229" s="248"/>
      <c r="S1229" s="248"/>
      <c r="T1229" s="249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0" t="s">
        <v>150</v>
      </c>
      <c r="AU1229" s="250" t="s">
        <v>148</v>
      </c>
      <c r="AV1229" s="14" t="s">
        <v>148</v>
      </c>
      <c r="AW1229" s="14" t="s">
        <v>4</v>
      </c>
      <c r="AX1229" s="14" t="s">
        <v>81</v>
      </c>
      <c r="AY1229" s="250" t="s">
        <v>139</v>
      </c>
    </row>
    <row r="1230" s="12" customFormat="1" ht="22.8" customHeight="1">
      <c r="A1230" s="12"/>
      <c r="B1230" s="199"/>
      <c r="C1230" s="200"/>
      <c r="D1230" s="201" t="s">
        <v>72</v>
      </c>
      <c r="E1230" s="213" t="s">
        <v>1435</v>
      </c>
      <c r="F1230" s="213" t="s">
        <v>1436</v>
      </c>
      <c r="G1230" s="200"/>
      <c r="H1230" s="200"/>
      <c r="I1230" s="203"/>
      <c r="J1230" s="214">
        <f>BK1230</f>
        <v>0</v>
      </c>
      <c r="K1230" s="200"/>
      <c r="L1230" s="205"/>
      <c r="M1230" s="206"/>
      <c r="N1230" s="207"/>
      <c r="O1230" s="207"/>
      <c r="P1230" s="208">
        <f>SUM(P1231:P1264)</f>
        <v>0</v>
      </c>
      <c r="Q1230" s="207"/>
      <c r="R1230" s="208">
        <f>SUM(R1231:R1264)</f>
        <v>0.013535</v>
      </c>
      <c r="S1230" s="207"/>
      <c r="T1230" s="209">
        <f>SUM(T1231:T1264)</f>
        <v>0.00029999999999999997</v>
      </c>
      <c r="U1230" s="12"/>
      <c r="V1230" s="12"/>
      <c r="W1230" s="12"/>
      <c r="X1230" s="12"/>
      <c r="Y1230" s="12"/>
      <c r="Z1230" s="12"/>
      <c r="AA1230" s="12"/>
      <c r="AB1230" s="12"/>
      <c r="AC1230" s="12"/>
      <c r="AD1230" s="12"/>
      <c r="AE1230" s="12"/>
      <c r="AR1230" s="210" t="s">
        <v>148</v>
      </c>
      <c r="AT1230" s="211" t="s">
        <v>72</v>
      </c>
      <c r="AU1230" s="211" t="s">
        <v>81</v>
      </c>
      <c r="AY1230" s="210" t="s">
        <v>139</v>
      </c>
      <c r="BK1230" s="212">
        <f>SUM(BK1231:BK1264)</f>
        <v>0</v>
      </c>
    </row>
    <row r="1231" s="2" customFormat="1" ht="24.15" customHeight="1">
      <c r="A1231" s="38"/>
      <c r="B1231" s="39"/>
      <c r="C1231" s="215" t="s">
        <v>1437</v>
      </c>
      <c r="D1231" s="215" t="s">
        <v>143</v>
      </c>
      <c r="E1231" s="216" t="s">
        <v>1438</v>
      </c>
      <c r="F1231" s="217" t="s">
        <v>1439</v>
      </c>
      <c r="G1231" s="218" t="s">
        <v>177</v>
      </c>
      <c r="H1231" s="219">
        <v>70</v>
      </c>
      <c r="I1231" s="220"/>
      <c r="J1231" s="221">
        <f>ROUND(I1231*H1231,2)</f>
        <v>0</v>
      </c>
      <c r="K1231" s="222"/>
      <c r="L1231" s="44"/>
      <c r="M1231" s="223" t="s">
        <v>1</v>
      </c>
      <c r="N1231" s="224" t="s">
        <v>39</v>
      </c>
      <c r="O1231" s="91"/>
      <c r="P1231" s="225">
        <f>O1231*H1231</f>
        <v>0</v>
      </c>
      <c r="Q1231" s="225">
        <v>0</v>
      </c>
      <c r="R1231" s="225">
        <f>Q1231*H1231</f>
        <v>0</v>
      </c>
      <c r="S1231" s="225">
        <v>0</v>
      </c>
      <c r="T1231" s="226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7" t="s">
        <v>278</v>
      </c>
      <c r="AT1231" s="227" t="s">
        <v>143</v>
      </c>
      <c r="AU1231" s="227" t="s">
        <v>148</v>
      </c>
      <c r="AY1231" s="17" t="s">
        <v>139</v>
      </c>
      <c r="BE1231" s="228">
        <f>IF(N1231="základní",J1231,0)</f>
        <v>0</v>
      </c>
      <c r="BF1231" s="228">
        <f>IF(N1231="snížená",J1231,0)</f>
        <v>0</v>
      </c>
      <c r="BG1231" s="228">
        <f>IF(N1231="zákl. přenesená",J1231,0)</f>
        <v>0</v>
      </c>
      <c r="BH1231" s="228">
        <f>IF(N1231="sníž. přenesená",J1231,0)</f>
        <v>0</v>
      </c>
      <c r="BI1231" s="228">
        <f>IF(N1231="nulová",J1231,0)</f>
        <v>0</v>
      </c>
      <c r="BJ1231" s="17" t="s">
        <v>148</v>
      </c>
      <c r="BK1231" s="228">
        <f>ROUND(I1231*H1231,2)</f>
        <v>0</v>
      </c>
      <c r="BL1231" s="17" t="s">
        <v>278</v>
      </c>
      <c r="BM1231" s="227" t="s">
        <v>1440</v>
      </c>
    </row>
    <row r="1232" s="14" customFormat="1">
      <c r="A1232" s="14"/>
      <c r="B1232" s="240"/>
      <c r="C1232" s="241"/>
      <c r="D1232" s="231" t="s">
        <v>150</v>
      </c>
      <c r="E1232" s="242" t="s">
        <v>1</v>
      </c>
      <c r="F1232" s="243" t="s">
        <v>582</v>
      </c>
      <c r="G1232" s="241"/>
      <c r="H1232" s="244">
        <v>70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150</v>
      </c>
      <c r="AU1232" s="250" t="s">
        <v>148</v>
      </c>
      <c r="AV1232" s="14" t="s">
        <v>148</v>
      </c>
      <c r="AW1232" s="14" t="s">
        <v>30</v>
      </c>
      <c r="AX1232" s="14" t="s">
        <v>81</v>
      </c>
      <c r="AY1232" s="250" t="s">
        <v>139</v>
      </c>
    </row>
    <row r="1233" s="2" customFormat="1" ht="21.75" customHeight="1">
      <c r="A1233" s="38"/>
      <c r="B1233" s="39"/>
      <c r="C1233" s="262" t="s">
        <v>1441</v>
      </c>
      <c r="D1233" s="262" t="s">
        <v>479</v>
      </c>
      <c r="E1233" s="263" t="s">
        <v>1442</v>
      </c>
      <c r="F1233" s="264" t="s">
        <v>1443</v>
      </c>
      <c r="G1233" s="265" t="s">
        <v>177</v>
      </c>
      <c r="H1233" s="266">
        <v>73.5</v>
      </c>
      <c r="I1233" s="267"/>
      <c r="J1233" s="268">
        <f>ROUND(I1233*H1233,2)</f>
        <v>0</v>
      </c>
      <c r="K1233" s="269"/>
      <c r="L1233" s="270"/>
      <c r="M1233" s="271" t="s">
        <v>1</v>
      </c>
      <c r="N1233" s="272" t="s">
        <v>39</v>
      </c>
      <c r="O1233" s="91"/>
      <c r="P1233" s="225">
        <f>O1233*H1233</f>
        <v>0</v>
      </c>
      <c r="Q1233" s="225">
        <v>6.9999999999999994E-05</v>
      </c>
      <c r="R1233" s="225">
        <f>Q1233*H1233</f>
        <v>0.0051449999999999994</v>
      </c>
      <c r="S1233" s="225">
        <v>0</v>
      </c>
      <c r="T1233" s="226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7" t="s">
        <v>373</v>
      </c>
      <c r="AT1233" s="227" t="s">
        <v>479</v>
      </c>
      <c r="AU1233" s="227" t="s">
        <v>148</v>
      </c>
      <c r="AY1233" s="17" t="s">
        <v>139</v>
      </c>
      <c r="BE1233" s="228">
        <f>IF(N1233="základní",J1233,0)</f>
        <v>0</v>
      </c>
      <c r="BF1233" s="228">
        <f>IF(N1233="snížená",J1233,0)</f>
        <v>0</v>
      </c>
      <c r="BG1233" s="228">
        <f>IF(N1233="zákl. přenesená",J1233,0)</f>
        <v>0</v>
      </c>
      <c r="BH1233" s="228">
        <f>IF(N1233="sníž. přenesená",J1233,0)</f>
        <v>0</v>
      </c>
      <c r="BI1233" s="228">
        <f>IF(N1233="nulová",J1233,0)</f>
        <v>0</v>
      </c>
      <c r="BJ1233" s="17" t="s">
        <v>148</v>
      </c>
      <c r="BK1233" s="228">
        <f>ROUND(I1233*H1233,2)</f>
        <v>0</v>
      </c>
      <c r="BL1233" s="17" t="s">
        <v>278</v>
      </c>
      <c r="BM1233" s="227" t="s">
        <v>1444</v>
      </c>
    </row>
    <row r="1234" s="14" customFormat="1">
      <c r="A1234" s="14"/>
      <c r="B1234" s="240"/>
      <c r="C1234" s="241"/>
      <c r="D1234" s="231" t="s">
        <v>150</v>
      </c>
      <c r="E1234" s="241"/>
      <c r="F1234" s="243" t="s">
        <v>1445</v>
      </c>
      <c r="G1234" s="241"/>
      <c r="H1234" s="244">
        <v>73.5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0" t="s">
        <v>150</v>
      </c>
      <c r="AU1234" s="250" t="s">
        <v>148</v>
      </c>
      <c r="AV1234" s="14" t="s">
        <v>148</v>
      </c>
      <c r="AW1234" s="14" t="s">
        <v>4</v>
      </c>
      <c r="AX1234" s="14" t="s">
        <v>81</v>
      </c>
      <c r="AY1234" s="250" t="s">
        <v>139</v>
      </c>
    </row>
    <row r="1235" s="2" customFormat="1" ht="24.15" customHeight="1">
      <c r="A1235" s="38"/>
      <c r="B1235" s="39"/>
      <c r="C1235" s="215" t="s">
        <v>1446</v>
      </c>
      <c r="D1235" s="215" t="s">
        <v>143</v>
      </c>
      <c r="E1235" s="216" t="s">
        <v>1447</v>
      </c>
      <c r="F1235" s="217" t="s">
        <v>1448</v>
      </c>
      <c r="G1235" s="218" t="s">
        <v>146</v>
      </c>
      <c r="H1235" s="219">
        <v>8</v>
      </c>
      <c r="I1235" s="220"/>
      <c r="J1235" s="221">
        <f>ROUND(I1235*H1235,2)</f>
        <v>0</v>
      </c>
      <c r="K1235" s="222"/>
      <c r="L1235" s="44"/>
      <c r="M1235" s="223" t="s">
        <v>1</v>
      </c>
      <c r="N1235" s="224" t="s">
        <v>39</v>
      </c>
      <c r="O1235" s="91"/>
      <c r="P1235" s="225">
        <f>O1235*H1235</f>
        <v>0</v>
      </c>
      <c r="Q1235" s="225">
        <v>0</v>
      </c>
      <c r="R1235" s="225">
        <f>Q1235*H1235</f>
        <v>0</v>
      </c>
      <c r="S1235" s="225">
        <v>0</v>
      </c>
      <c r="T1235" s="226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27" t="s">
        <v>278</v>
      </c>
      <c r="AT1235" s="227" t="s">
        <v>143</v>
      </c>
      <c r="AU1235" s="227" t="s">
        <v>148</v>
      </c>
      <c r="AY1235" s="17" t="s">
        <v>139</v>
      </c>
      <c r="BE1235" s="228">
        <f>IF(N1235="základní",J1235,0)</f>
        <v>0</v>
      </c>
      <c r="BF1235" s="228">
        <f>IF(N1235="snížená",J1235,0)</f>
        <v>0</v>
      </c>
      <c r="BG1235" s="228">
        <f>IF(N1235="zákl. přenesená",J1235,0)</f>
        <v>0</v>
      </c>
      <c r="BH1235" s="228">
        <f>IF(N1235="sníž. přenesená",J1235,0)</f>
        <v>0</v>
      </c>
      <c r="BI1235" s="228">
        <f>IF(N1235="nulová",J1235,0)</f>
        <v>0</v>
      </c>
      <c r="BJ1235" s="17" t="s">
        <v>148</v>
      </c>
      <c r="BK1235" s="228">
        <f>ROUND(I1235*H1235,2)</f>
        <v>0</v>
      </c>
      <c r="BL1235" s="17" t="s">
        <v>278</v>
      </c>
      <c r="BM1235" s="227" t="s">
        <v>1449</v>
      </c>
    </row>
    <row r="1236" s="14" customFormat="1">
      <c r="A1236" s="14"/>
      <c r="B1236" s="240"/>
      <c r="C1236" s="241"/>
      <c r="D1236" s="231" t="s">
        <v>150</v>
      </c>
      <c r="E1236" s="242" t="s">
        <v>1</v>
      </c>
      <c r="F1236" s="243" t="s">
        <v>208</v>
      </c>
      <c r="G1236" s="241"/>
      <c r="H1236" s="244">
        <v>8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0" t="s">
        <v>150</v>
      </c>
      <c r="AU1236" s="250" t="s">
        <v>148</v>
      </c>
      <c r="AV1236" s="14" t="s">
        <v>148</v>
      </c>
      <c r="AW1236" s="14" t="s">
        <v>30</v>
      </c>
      <c r="AX1236" s="14" t="s">
        <v>81</v>
      </c>
      <c r="AY1236" s="250" t="s">
        <v>139</v>
      </c>
    </row>
    <row r="1237" s="2" customFormat="1" ht="24.15" customHeight="1">
      <c r="A1237" s="38"/>
      <c r="B1237" s="39"/>
      <c r="C1237" s="262" t="s">
        <v>1450</v>
      </c>
      <c r="D1237" s="262" t="s">
        <v>479</v>
      </c>
      <c r="E1237" s="263" t="s">
        <v>1451</v>
      </c>
      <c r="F1237" s="264" t="s">
        <v>1452</v>
      </c>
      <c r="G1237" s="265" t="s">
        <v>146</v>
      </c>
      <c r="H1237" s="266">
        <v>8</v>
      </c>
      <c r="I1237" s="267"/>
      <c r="J1237" s="268">
        <f>ROUND(I1237*H1237,2)</f>
        <v>0</v>
      </c>
      <c r="K1237" s="269"/>
      <c r="L1237" s="270"/>
      <c r="M1237" s="271" t="s">
        <v>1</v>
      </c>
      <c r="N1237" s="272" t="s">
        <v>39</v>
      </c>
      <c r="O1237" s="91"/>
      <c r="P1237" s="225">
        <f>O1237*H1237</f>
        <v>0</v>
      </c>
      <c r="Q1237" s="225">
        <v>4.0000000000000003E-05</v>
      </c>
      <c r="R1237" s="225">
        <f>Q1237*H1237</f>
        <v>0.00032000000000000003</v>
      </c>
      <c r="S1237" s="225">
        <v>0</v>
      </c>
      <c r="T1237" s="226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373</v>
      </c>
      <c r="AT1237" s="227" t="s">
        <v>479</v>
      </c>
      <c r="AU1237" s="227" t="s">
        <v>148</v>
      </c>
      <c r="AY1237" s="17" t="s">
        <v>139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148</v>
      </c>
      <c r="BK1237" s="228">
        <f>ROUND(I1237*H1237,2)</f>
        <v>0</v>
      </c>
      <c r="BL1237" s="17" t="s">
        <v>278</v>
      </c>
      <c r="BM1237" s="227" t="s">
        <v>1453</v>
      </c>
    </row>
    <row r="1238" s="2" customFormat="1" ht="24.15" customHeight="1">
      <c r="A1238" s="38"/>
      <c r="B1238" s="39"/>
      <c r="C1238" s="215" t="s">
        <v>1454</v>
      </c>
      <c r="D1238" s="215" t="s">
        <v>143</v>
      </c>
      <c r="E1238" s="216" t="s">
        <v>1447</v>
      </c>
      <c r="F1238" s="217" t="s">
        <v>1448</v>
      </c>
      <c r="G1238" s="218" t="s">
        <v>146</v>
      </c>
      <c r="H1238" s="219">
        <v>1</v>
      </c>
      <c r="I1238" s="220"/>
      <c r="J1238" s="221">
        <f>ROUND(I1238*H1238,2)</f>
        <v>0</v>
      </c>
      <c r="K1238" s="222"/>
      <c r="L1238" s="44"/>
      <c r="M1238" s="223" t="s">
        <v>1</v>
      </c>
      <c r="N1238" s="224" t="s">
        <v>39</v>
      </c>
      <c r="O1238" s="91"/>
      <c r="P1238" s="225">
        <f>O1238*H1238</f>
        <v>0</v>
      </c>
      <c r="Q1238" s="225">
        <v>0</v>
      </c>
      <c r="R1238" s="225">
        <f>Q1238*H1238</f>
        <v>0</v>
      </c>
      <c r="S1238" s="225">
        <v>0</v>
      </c>
      <c r="T1238" s="226">
        <f>S1238*H1238</f>
        <v>0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227" t="s">
        <v>278</v>
      </c>
      <c r="AT1238" s="227" t="s">
        <v>143</v>
      </c>
      <c r="AU1238" s="227" t="s">
        <v>148</v>
      </c>
      <c r="AY1238" s="17" t="s">
        <v>139</v>
      </c>
      <c r="BE1238" s="228">
        <f>IF(N1238="základní",J1238,0)</f>
        <v>0</v>
      </c>
      <c r="BF1238" s="228">
        <f>IF(N1238="snížená",J1238,0)</f>
        <v>0</v>
      </c>
      <c r="BG1238" s="228">
        <f>IF(N1238="zákl. přenesená",J1238,0)</f>
        <v>0</v>
      </c>
      <c r="BH1238" s="228">
        <f>IF(N1238="sníž. přenesená",J1238,0)</f>
        <v>0</v>
      </c>
      <c r="BI1238" s="228">
        <f>IF(N1238="nulová",J1238,0)</f>
        <v>0</v>
      </c>
      <c r="BJ1238" s="17" t="s">
        <v>148</v>
      </c>
      <c r="BK1238" s="228">
        <f>ROUND(I1238*H1238,2)</f>
        <v>0</v>
      </c>
      <c r="BL1238" s="17" t="s">
        <v>278</v>
      </c>
      <c r="BM1238" s="227" t="s">
        <v>1455</v>
      </c>
    </row>
    <row r="1239" s="2" customFormat="1" ht="24.15" customHeight="1">
      <c r="A1239" s="38"/>
      <c r="B1239" s="39"/>
      <c r="C1239" s="262" t="s">
        <v>1456</v>
      </c>
      <c r="D1239" s="262" t="s">
        <v>479</v>
      </c>
      <c r="E1239" s="263" t="s">
        <v>1457</v>
      </c>
      <c r="F1239" s="264" t="s">
        <v>1458</v>
      </c>
      <c r="G1239" s="265" t="s">
        <v>146</v>
      </c>
      <c r="H1239" s="266">
        <v>1</v>
      </c>
      <c r="I1239" s="267"/>
      <c r="J1239" s="268">
        <f>ROUND(I1239*H1239,2)</f>
        <v>0</v>
      </c>
      <c r="K1239" s="269"/>
      <c r="L1239" s="270"/>
      <c r="M1239" s="271" t="s">
        <v>1</v>
      </c>
      <c r="N1239" s="272" t="s">
        <v>39</v>
      </c>
      <c r="O1239" s="91"/>
      <c r="P1239" s="225">
        <f>O1239*H1239</f>
        <v>0</v>
      </c>
      <c r="Q1239" s="225">
        <v>0.00216</v>
      </c>
      <c r="R1239" s="225">
        <f>Q1239*H1239</f>
        <v>0.00216</v>
      </c>
      <c r="S1239" s="225">
        <v>0</v>
      </c>
      <c r="T1239" s="226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27" t="s">
        <v>373</v>
      </c>
      <c r="AT1239" s="227" t="s">
        <v>479</v>
      </c>
      <c r="AU1239" s="227" t="s">
        <v>148</v>
      </c>
      <c r="AY1239" s="17" t="s">
        <v>139</v>
      </c>
      <c r="BE1239" s="228">
        <f>IF(N1239="základní",J1239,0)</f>
        <v>0</v>
      </c>
      <c r="BF1239" s="228">
        <f>IF(N1239="snížená",J1239,0)</f>
        <v>0</v>
      </c>
      <c r="BG1239" s="228">
        <f>IF(N1239="zákl. přenesená",J1239,0)</f>
        <v>0</v>
      </c>
      <c r="BH1239" s="228">
        <f>IF(N1239="sníž. přenesená",J1239,0)</f>
        <v>0</v>
      </c>
      <c r="BI1239" s="228">
        <f>IF(N1239="nulová",J1239,0)</f>
        <v>0</v>
      </c>
      <c r="BJ1239" s="17" t="s">
        <v>148</v>
      </c>
      <c r="BK1239" s="228">
        <f>ROUND(I1239*H1239,2)</f>
        <v>0</v>
      </c>
      <c r="BL1239" s="17" t="s">
        <v>278</v>
      </c>
      <c r="BM1239" s="227" t="s">
        <v>1459</v>
      </c>
    </row>
    <row r="1240" s="2" customFormat="1" ht="21.75" customHeight="1">
      <c r="A1240" s="38"/>
      <c r="B1240" s="39"/>
      <c r="C1240" s="215" t="s">
        <v>1460</v>
      </c>
      <c r="D1240" s="215" t="s">
        <v>143</v>
      </c>
      <c r="E1240" s="216" t="s">
        <v>1461</v>
      </c>
      <c r="F1240" s="217" t="s">
        <v>1462</v>
      </c>
      <c r="G1240" s="218" t="s">
        <v>177</v>
      </c>
      <c r="H1240" s="219">
        <v>35</v>
      </c>
      <c r="I1240" s="220"/>
      <c r="J1240" s="221">
        <f>ROUND(I1240*H1240,2)</f>
        <v>0</v>
      </c>
      <c r="K1240" s="222"/>
      <c r="L1240" s="44"/>
      <c r="M1240" s="223" t="s">
        <v>1</v>
      </c>
      <c r="N1240" s="224" t="s">
        <v>39</v>
      </c>
      <c r="O1240" s="91"/>
      <c r="P1240" s="225">
        <f>O1240*H1240</f>
        <v>0</v>
      </c>
      <c r="Q1240" s="225">
        <v>0</v>
      </c>
      <c r="R1240" s="225">
        <f>Q1240*H1240</f>
        <v>0</v>
      </c>
      <c r="S1240" s="225">
        <v>0</v>
      </c>
      <c r="T1240" s="226">
        <f>S1240*H1240</f>
        <v>0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278</v>
      </c>
      <c r="AT1240" s="227" t="s">
        <v>143</v>
      </c>
      <c r="AU1240" s="227" t="s">
        <v>148</v>
      </c>
      <c r="AY1240" s="17" t="s">
        <v>139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148</v>
      </c>
      <c r="BK1240" s="228">
        <f>ROUND(I1240*H1240,2)</f>
        <v>0</v>
      </c>
      <c r="BL1240" s="17" t="s">
        <v>278</v>
      </c>
      <c r="BM1240" s="227" t="s">
        <v>1463</v>
      </c>
    </row>
    <row r="1241" s="14" customFormat="1">
      <c r="A1241" s="14"/>
      <c r="B1241" s="240"/>
      <c r="C1241" s="241"/>
      <c r="D1241" s="231" t="s">
        <v>150</v>
      </c>
      <c r="E1241" s="242" t="s">
        <v>1</v>
      </c>
      <c r="F1241" s="243" t="s">
        <v>394</v>
      </c>
      <c r="G1241" s="241"/>
      <c r="H1241" s="244">
        <v>35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0" t="s">
        <v>150</v>
      </c>
      <c r="AU1241" s="250" t="s">
        <v>148</v>
      </c>
      <c r="AV1241" s="14" t="s">
        <v>148</v>
      </c>
      <c r="AW1241" s="14" t="s">
        <v>30</v>
      </c>
      <c r="AX1241" s="14" t="s">
        <v>81</v>
      </c>
      <c r="AY1241" s="250" t="s">
        <v>139</v>
      </c>
    </row>
    <row r="1242" s="2" customFormat="1" ht="24.15" customHeight="1">
      <c r="A1242" s="38"/>
      <c r="B1242" s="39"/>
      <c r="C1242" s="262" t="s">
        <v>1464</v>
      </c>
      <c r="D1242" s="262" t="s">
        <v>479</v>
      </c>
      <c r="E1242" s="263" t="s">
        <v>1465</v>
      </c>
      <c r="F1242" s="264" t="s">
        <v>1466</v>
      </c>
      <c r="G1242" s="265" t="s">
        <v>177</v>
      </c>
      <c r="H1242" s="266">
        <v>38.5</v>
      </c>
      <c r="I1242" s="267"/>
      <c r="J1242" s="268">
        <f>ROUND(I1242*H1242,2)</f>
        <v>0</v>
      </c>
      <c r="K1242" s="269"/>
      <c r="L1242" s="270"/>
      <c r="M1242" s="271" t="s">
        <v>1</v>
      </c>
      <c r="N1242" s="272" t="s">
        <v>39</v>
      </c>
      <c r="O1242" s="91"/>
      <c r="P1242" s="225">
        <f>O1242*H1242</f>
        <v>0</v>
      </c>
      <c r="Q1242" s="225">
        <v>4.0000000000000003E-05</v>
      </c>
      <c r="R1242" s="225">
        <f>Q1242*H1242</f>
        <v>0.0015400000000000001</v>
      </c>
      <c r="S1242" s="225">
        <v>0</v>
      </c>
      <c r="T1242" s="226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27" t="s">
        <v>373</v>
      </c>
      <c r="AT1242" s="227" t="s">
        <v>479</v>
      </c>
      <c r="AU1242" s="227" t="s">
        <v>148</v>
      </c>
      <c r="AY1242" s="17" t="s">
        <v>139</v>
      </c>
      <c r="BE1242" s="228">
        <f>IF(N1242="základní",J1242,0)</f>
        <v>0</v>
      </c>
      <c r="BF1242" s="228">
        <f>IF(N1242="snížená",J1242,0)</f>
        <v>0</v>
      </c>
      <c r="BG1242" s="228">
        <f>IF(N1242="zákl. přenesená",J1242,0)</f>
        <v>0</v>
      </c>
      <c r="BH1242" s="228">
        <f>IF(N1242="sníž. přenesená",J1242,0)</f>
        <v>0</v>
      </c>
      <c r="BI1242" s="228">
        <f>IF(N1242="nulová",J1242,0)</f>
        <v>0</v>
      </c>
      <c r="BJ1242" s="17" t="s">
        <v>148</v>
      </c>
      <c r="BK1242" s="228">
        <f>ROUND(I1242*H1242,2)</f>
        <v>0</v>
      </c>
      <c r="BL1242" s="17" t="s">
        <v>278</v>
      </c>
      <c r="BM1242" s="227" t="s">
        <v>1467</v>
      </c>
    </row>
    <row r="1243" s="14" customFormat="1">
      <c r="A1243" s="14"/>
      <c r="B1243" s="240"/>
      <c r="C1243" s="241"/>
      <c r="D1243" s="231" t="s">
        <v>150</v>
      </c>
      <c r="E1243" s="242" t="s">
        <v>1</v>
      </c>
      <c r="F1243" s="243" t="s">
        <v>1468</v>
      </c>
      <c r="G1243" s="241"/>
      <c r="H1243" s="244">
        <v>38.5</v>
      </c>
      <c r="I1243" s="245"/>
      <c r="J1243" s="241"/>
      <c r="K1243" s="241"/>
      <c r="L1243" s="246"/>
      <c r="M1243" s="247"/>
      <c r="N1243" s="248"/>
      <c r="O1243" s="248"/>
      <c r="P1243" s="248"/>
      <c r="Q1243" s="248"/>
      <c r="R1243" s="248"/>
      <c r="S1243" s="248"/>
      <c r="T1243" s="249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0" t="s">
        <v>150</v>
      </c>
      <c r="AU1243" s="250" t="s">
        <v>148</v>
      </c>
      <c r="AV1243" s="14" t="s">
        <v>148</v>
      </c>
      <c r="AW1243" s="14" t="s">
        <v>30</v>
      </c>
      <c r="AX1243" s="14" t="s">
        <v>81</v>
      </c>
      <c r="AY1243" s="250" t="s">
        <v>139</v>
      </c>
    </row>
    <row r="1244" s="2" customFormat="1" ht="24.15" customHeight="1">
      <c r="A1244" s="38"/>
      <c r="B1244" s="39"/>
      <c r="C1244" s="215" t="s">
        <v>1469</v>
      </c>
      <c r="D1244" s="215" t="s">
        <v>143</v>
      </c>
      <c r="E1244" s="216" t="s">
        <v>1470</v>
      </c>
      <c r="F1244" s="217" t="s">
        <v>1471</v>
      </c>
      <c r="G1244" s="218" t="s">
        <v>177</v>
      </c>
      <c r="H1244" s="219">
        <v>35</v>
      </c>
      <c r="I1244" s="220"/>
      <c r="J1244" s="221">
        <f>ROUND(I1244*H1244,2)</f>
        <v>0</v>
      </c>
      <c r="K1244" s="222"/>
      <c r="L1244" s="44"/>
      <c r="M1244" s="223" t="s">
        <v>1</v>
      </c>
      <c r="N1244" s="224" t="s">
        <v>39</v>
      </c>
      <c r="O1244" s="91"/>
      <c r="P1244" s="225">
        <f>O1244*H1244</f>
        <v>0</v>
      </c>
      <c r="Q1244" s="225">
        <v>0</v>
      </c>
      <c r="R1244" s="225">
        <f>Q1244*H1244</f>
        <v>0</v>
      </c>
      <c r="S1244" s="225">
        <v>0</v>
      </c>
      <c r="T1244" s="226">
        <f>S1244*H1244</f>
        <v>0</v>
      </c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R1244" s="227" t="s">
        <v>278</v>
      </c>
      <c r="AT1244" s="227" t="s">
        <v>143</v>
      </c>
      <c r="AU1244" s="227" t="s">
        <v>148</v>
      </c>
      <c r="AY1244" s="17" t="s">
        <v>139</v>
      </c>
      <c r="BE1244" s="228">
        <f>IF(N1244="základní",J1244,0)</f>
        <v>0</v>
      </c>
      <c r="BF1244" s="228">
        <f>IF(N1244="snížená",J1244,0)</f>
        <v>0</v>
      </c>
      <c r="BG1244" s="228">
        <f>IF(N1244="zákl. přenesená",J1244,0)</f>
        <v>0</v>
      </c>
      <c r="BH1244" s="228">
        <f>IF(N1244="sníž. přenesená",J1244,0)</f>
        <v>0</v>
      </c>
      <c r="BI1244" s="228">
        <f>IF(N1244="nulová",J1244,0)</f>
        <v>0</v>
      </c>
      <c r="BJ1244" s="17" t="s">
        <v>148</v>
      </c>
      <c r="BK1244" s="228">
        <f>ROUND(I1244*H1244,2)</f>
        <v>0</v>
      </c>
      <c r="BL1244" s="17" t="s">
        <v>278</v>
      </c>
      <c r="BM1244" s="227" t="s">
        <v>1472</v>
      </c>
    </row>
    <row r="1245" s="14" customFormat="1">
      <c r="A1245" s="14"/>
      <c r="B1245" s="240"/>
      <c r="C1245" s="241"/>
      <c r="D1245" s="231" t="s">
        <v>150</v>
      </c>
      <c r="E1245" s="242" t="s">
        <v>1</v>
      </c>
      <c r="F1245" s="243" t="s">
        <v>394</v>
      </c>
      <c r="G1245" s="241"/>
      <c r="H1245" s="244">
        <v>35</v>
      </c>
      <c r="I1245" s="245"/>
      <c r="J1245" s="241"/>
      <c r="K1245" s="241"/>
      <c r="L1245" s="246"/>
      <c r="M1245" s="247"/>
      <c r="N1245" s="248"/>
      <c r="O1245" s="248"/>
      <c r="P1245" s="248"/>
      <c r="Q1245" s="248"/>
      <c r="R1245" s="248"/>
      <c r="S1245" s="248"/>
      <c r="T1245" s="249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0" t="s">
        <v>150</v>
      </c>
      <c r="AU1245" s="250" t="s">
        <v>148</v>
      </c>
      <c r="AV1245" s="14" t="s">
        <v>148</v>
      </c>
      <c r="AW1245" s="14" t="s">
        <v>30</v>
      </c>
      <c r="AX1245" s="14" t="s">
        <v>81</v>
      </c>
      <c r="AY1245" s="250" t="s">
        <v>139</v>
      </c>
    </row>
    <row r="1246" s="2" customFormat="1" ht="24.15" customHeight="1">
      <c r="A1246" s="38"/>
      <c r="B1246" s="39"/>
      <c r="C1246" s="262" t="s">
        <v>1473</v>
      </c>
      <c r="D1246" s="262" t="s">
        <v>479</v>
      </c>
      <c r="E1246" s="263" t="s">
        <v>1474</v>
      </c>
      <c r="F1246" s="264" t="s">
        <v>1475</v>
      </c>
      <c r="G1246" s="265" t="s">
        <v>177</v>
      </c>
      <c r="H1246" s="266">
        <v>42</v>
      </c>
      <c r="I1246" s="267"/>
      <c r="J1246" s="268">
        <f>ROUND(I1246*H1246,2)</f>
        <v>0</v>
      </c>
      <c r="K1246" s="269"/>
      <c r="L1246" s="270"/>
      <c r="M1246" s="271" t="s">
        <v>1</v>
      </c>
      <c r="N1246" s="272" t="s">
        <v>39</v>
      </c>
      <c r="O1246" s="91"/>
      <c r="P1246" s="225">
        <f>O1246*H1246</f>
        <v>0</v>
      </c>
      <c r="Q1246" s="225">
        <v>6.0000000000000002E-05</v>
      </c>
      <c r="R1246" s="225">
        <f>Q1246*H1246</f>
        <v>0.0025200000000000001</v>
      </c>
      <c r="S1246" s="225">
        <v>0</v>
      </c>
      <c r="T1246" s="226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227" t="s">
        <v>373</v>
      </c>
      <c r="AT1246" s="227" t="s">
        <v>479</v>
      </c>
      <c r="AU1246" s="227" t="s">
        <v>148</v>
      </c>
      <c r="AY1246" s="17" t="s">
        <v>139</v>
      </c>
      <c r="BE1246" s="228">
        <f>IF(N1246="základní",J1246,0)</f>
        <v>0</v>
      </c>
      <c r="BF1246" s="228">
        <f>IF(N1246="snížená",J1246,0)</f>
        <v>0</v>
      </c>
      <c r="BG1246" s="228">
        <f>IF(N1246="zákl. přenesená",J1246,0)</f>
        <v>0</v>
      </c>
      <c r="BH1246" s="228">
        <f>IF(N1246="sníž. přenesená",J1246,0)</f>
        <v>0</v>
      </c>
      <c r="BI1246" s="228">
        <f>IF(N1246="nulová",J1246,0)</f>
        <v>0</v>
      </c>
      <c r="BJ1246" s="17" t="s">
        <v>148</v>
      </c>
      <c r="BK1246" s="228">
        <f>ROUND(I1246*H1246,2)</f>
        <v>0</v>
      </c>
      <c r="BL1246" s="17" t="s">
        <v>278</v>
      </c>
      <c r="BM1246" s="227" t="s">
        <v>1476</v>
      </c>
    </row>
    <row r="1247" s="14" customFormat="1">
      <c r="A1247" s="14"/>
      <c r="B1247" s="240"/>
      <c r="C1247" s="241"/>
      <c r="D1247" s="231" t="s">
        <v>150</v>
      </c>
      <c r="E1247" s="241"/>
      <c r="F1247" s="243" t="s">
        <v>1477</v>
      </c>
      <c r="G1247" s="241"/>
      <c r="H1247" s="244">
        <v>42</v>
      </c>
      <c r="I1247" s="245"/>
      <c r="J1247" s="241"/>
      <c r="K1247" s="241"/>
      <c r="L1247" s="246"/>
      <c r="M1247" s="247"/>
      <c r="N1247" s="248"/>
      <c r="O1247" s="248"/>
      <c r="P1247" s="248"/>
      <c r="Q1247" s="248"/>
      <c r="R1247" s="248"/>
      <c r="S1247" s="248"/>
      <c r="T1247" s="249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0" t="s">
        <v>150</v>
      </c>
      <c r="AU1247" s="250" t="s">
        <v>148</v>
      </c>
      <c r="AV1247" s="14" t="s">
        <v>148</v>
      </c>
      <c r="AW1247" s="14" t="s">
        <v>4</v>
      </c>
      <c r="AX1247" s="14" t="s">
        <v>81</v>
      </c>
      <c r="AY1247" s="250" t="s">
        <v>139</v>
      </c>
    </row>
    <row r="1248" s="2" customFormat="1" ht="21.75" customHeight="1">
      <c r="A1248" s="38"/>
      <c r="B1248" s="39"/>
      <c r="C1248" s="215" t="s">
        <v>1478</v>
      </c>
      <c r="D1248" s="215" t="s">
        <v>143</v>
      </c>
      <c r="E1248" s="216" t="s">
        <v>1479</v>
      </c>
      <c r="F1248" s="217" t="s">
        <v>1480</v>
      </c>
      <c r="G1248" s="218" t="s">
        <v>146</v>
      </c>
      <c r="H1248" s="219">
        <v>1</v>
      </c>
      <c r="I1248" s="220"/>
      <c r="J1248" s="221">
        <f>ROUND(I1248*H1248,2)</f>
        <v>0</v>
      </c>
      <c r="K1248" s="222"/>
      <c r="L1248" s="44"/>
      <c r="M1248" s="223" t="s">
        <v>1</v>
      </c>
      <c r="N1248" s="224" t="s">
        <v>39</v>
      </c>
      <c r="O1248" s="91"/>
      <c r="P1248" s="225">
        <f>O1248*H1248</f>
        <v>0</v>
      </c>
      <c r="Q1248" s="225">
        <v>0</v>
      </c>
      <c r="R1248" s="225">
        <f>Q1248*H1248</f>
        <v>0</v>
      </c>
      <c r="S1248" s="225">
        <v>0</v>
      </c>
      <c r="T1248" s="226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7" t="s">
        <v>278</v>
      </c>
      <c r="AT1248" s="227" t="s">
        <v>143</v>
      </c>
      <c r="AU1248" s="227" t="s">
        <v>148</v>
      </c>
      <c r="AY1248" s="17" t="s">
        <v>139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17" t="s">
        <v>148</v>
      </c>
      <c r="BK1248" s="228">
        <f>ROUND(I1248*H1248,2)</f>
        <v>0</v>
      </c>
      <c r="BL1248" s="17" t="s">
        <v>278</v>
      </c>
      <c r="BM1248" s="227" t="s">
        <v>1481</v>
      </c>
    </row>
    <row r="1249" s="2" customFormat="1" ht="21.75" customHeight="1">
      <c r="A1249" s="38"/>
      <c r="B1249" s="39"/>
      <c r="C1249" s="215" t="s">
        <v>1482</v>
      </c>
      <c r="D1249" s="215" t="s">
        <v>143</v>
      </c>
      <c r="E1249" s="216" t="s">
        <v>1483</v>
      </c>
      <c r="F1249" s="217" t="s">
        <v>1484</v>
      </c>
      <c r="G1249" s="218" t="s">
        <v>146</v>
      </c>
      <c r="H1249" s="219">
        <v>1</v>
      </c>
      <c r="I1249" s="220"/>
      <c r="J1249" s="221">
        <f>ROUND(I1249*H1249,2)</f>
        <v>0</v>
      </c>
      <c r="K1249" s="222"/>
      <c r="L1249" s="44"/>
      <c r="M1249" s="223" t="s">
        <v>1</v>
      </c>
      <c r="N1249" s="224" t="s">
        <v>39</v>
      </c>
      <c r="O1249" s="91"/>
      <c r="P1249" s="225">
        <f>O1249*H1249</f>
        <v>0</v>
      </c>
      <c r="Q1249" s="225">
        <v>0</v>
      </c>
      <c r="R1249" s="225">
        <f>Q1249*H1249</f>
        <v>0</v>
      </c>
      <c r="S1249" s="225">
        <v>0.00029999999999999997</v>
      </c>
      <c r="T1249" s="226">
        <f>S1249*H1249</f>
        <v>0.00029999999999999997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227" t="s">
        <v>278</v>
      </c>
      <c r="AT1249" s="227" t="s">
        <v>143</v>
      </c>
      <c r="AU1249" s="227" t="s">
        <v>148</v>
      </c>
      <c r="AY1249" s="17" t="s">
        <v>139</v>
      </c>
      <c r="BE1249" s="228">
        <f>IF(N1249="základní",J1249,0)</f>
        <v>0</v>
      </c>
      <c r="BF1249" s="228">
        <f>IF(N1249="snížená",J1249,0)</f>
        <v>0</v>
      </c>
      <c r="BG1249" s="228">
        <f>IF(N1249="zákl. přenesená",J1249,0)</f>
        <v>0</v>
      </c>
      <c r="BH1249" s="228">
        <f>IF(N1249="sníž. přenesená",J1249,0)</f>
        <v>0</v>
      </c>
      <c r="BI1249" s="228">
        <f>IF(N1249="nulová",J1249,0)</f>
        <v>0</v>
      </c>
      <c r="BJ1249" s="17" t="s">
        <v>148</v>
      </c>
      <c r="BK1249" s="228">
        <f>ROUND(I1249*H1249,2)</f>
        <v>0</v>
      </c>
      <c r="BL1249" s="17" t="s">
        <v>278</v>
      </c>
      <c r="BM1249" s="227" t="s">
        <v>1485</v>
      </c>
    </row>
    <row r="1250" s="2" customFormat="1" ht="16.5" customHeight="1">
      <c r="A1250" s="38"/>
      <c r="B1250" s="39"/>
      <c r="C1250" s="262" t="s">
        <v>1486</v>
      </c>
      <c r="D1250" s="262" t="s">
        <v>479</v>
      </c>
      <c r="E1250" s="263" t="s">
        <v>1487</v>
      </c>
      <c r="F1250" s="264" t="s">
        <v>1488</v>
      </c>
      <c r="G1250" s="265" t="s">
        <v>146</v>
      </c>
      <c r="H1250" s="266">
        <v>1</v>
      </c>
      <c r="I1250" s="267"/>
      <c r="J1250" s="268">
        <f>ROUND(I1250*H1250,2)</f>
        <v>0</v>
      </c>
      <c r="K1250" s="269"/>
      <c r="L1250" s="270"/>
      <c r="M1250" s="271" t="s">
        <v>1</v>
      </c>
      <c r="N1250" s="272" t="s">
        <v>39</v>
      </c>
      <c r="O1250" s="91"/>
      <c r="P1250" s="225">
        <f>O1250*H1250</f>
        <v>0</v>
      </c>
      <c r="Q1250" s="225">
        <v>0.00044999999999999999</v>
      </c>
      <c r="R1250" s="225">
        <f>Q1250*H1250</f>
        <v>0.00044999999999999999</v>
      </c>
      <c r="S1250" s="225">
        <v>0</v>
      </c>
      <c r="T1250" s="226">
        <f>S1250*H1250</f>
        <v>0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227" t="s">
        <v>373</v>
      </c>
      <c r="AT1250" s="227" t="s">
        <v>479</v>
      </c>
      <c r="AU1250" s="227" t="s">
        <v>148</v>
      </c>
      <c r="AY1250" s="17" t="s">
        <v>139</v>
      </c>
      <c r="BE1250" s="228">
        <f>IF(N1250="základní",J1250,0)</f>
        <v>0</v>
      </c>
      <c r="BF1250" s="228">
        <f>IF(N1250="snížená",J1250,0)</f>
        <v>0</v>
      </c>
      <c r="BG1250" s="228">
        <f>IF(N1250="zákl. přenesená",J1250,0)</f>
        <v>0</v>
      </c>
      <c r="BH1250" s="228">
        <f>IF(N1250="sníž. přenesená",J1250,0)</f>
        <v>0</v>
      </c>
      <c r="BI1250" s="228">
        <f>IF(N1250="nulová",J1250,0)</f>
        <v>0</v>
      </c>
      <c r="BJ1250" s="17" t="s">
        <v>148</v>
      </c>
      <c r="BK1250" s="228">
        <f>ROUND(I1250*H1250,2)</f>
        <v>0</v>
      </c>
      <c r="BL1250" s="17" t="s">
        <v>278</v>
      </c>
      <c r="BM1250" s="227" t="s">
        <v>1489</v>
      </c>
    </row>
    <row r="1251" s="2" customFormat="1" ht="16.5" customHeight="1">
      <c r="A1251" s="38"/>
      <c r="B1251" s="39"/>
      <c r="C1251" s="215" t="s">
        <v>1490</v>
      </c>
      <c r="D1251" s="215" t="s">
        <v>143</v>
      </c>
      <c r="E1251" s="216" t="s">
        <v>1491</v>
      </c>
      <c r="F1251" s="217" t="s">
        <v>1492</v>
      </c>
      <c r="G1251" s="218" t="s">
        <v>146</v>
      </c>
      <c r="H1251" s="219">
        <v>4</v>
      </c>
      <c r="I1251" s="220"/>
      <c r="J1251" s="221">
        <f>ROUND(I1251*H1251,2)</f>
        <v>0</v>
      </c>
      <c r="K1251" s="222"/>
      <c r="L1251" s="44"/>
      <c r="M1251" s="223" t="s">
        <v>1</v>
      </c>
      <c r="N1251" s="224" t="s">
        <v>39</v>
      </c>
      <c r="O1251" s="91"/>
      <c r="P1251" s="225">
        <f>O1251*H1251</f>
        <v>0</v>
      </c>
      <c r="Q1251" s="225">
        <v>0</v>
      </c>
      <c r="R1251" s="225">
        <f>Q1251*H1251</f>
        <v>0</v>
      </c>
      <c r="S1251" s="225">
        <v>0</v>
      </c>
      <c r="T1251" s="226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7" t="s">
        <v>554</v>
      </c>
      <c r="AT1251" s="227" t="s">
        <v>143</v>
      </c>
      <c r="AU1251" s="227" t="s">
        <v>148</v>
      </c>
      <c r="AY1251" s="17" t="s">
        <v>139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17" t="s">
        <v>148</v>
      </c>
      <c r="BK1251" s="228">
        <f>ROUND(I1251*H1251,2)</f>
        <v>0</v>
      </c>
      <c r="BL1251" s="17" t="s">
        <v>554</v>
      </c>
      <c r="BM1251" s="227" t="s">
        <v>1493</v>
      </c>
    </row>
    <row r="1252" s="14" customFormat="1">
      <c r="A1252" s="14"/>
      <c r="B1252" s="240"/>
      <c r="C1252" s="241"/>
      <c r="D1252" s="231" t="s">
        <v>150</v>
      </c>
      <c r="E1252" s="242" t="s">
        <v>1</v>
      </c>
      <c r="F1252" s="243" t="s">
        <v>147</v>
      </c>
      <c r="G1252" s="241"/>
      <c r="H1252" s="244">
        <v>4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150</v>
      </c>
      <c r="AU1252" s="250" t="s">
        <v>148</v>
      </c>
      <c r="AV1252" s="14" t="s">
        <v>148</v>
      </c>
      <c r="AW1252" s="14" t="s">
        <v>30</v>
      </c>
      <c r="AX1252" s="14" t="s">
        <v>81</v>
      </c>
      <c r="AY1252" s="250" t="s">
        <v>139</v>
      </c>
    </row>
    <row r="1253" s="2" customFormat="1" ht="24.15" customHeight="1">
      <c r="A1253" s="38"/>
      <c r="B1253" s="39"/>
      <c r="C1253" s="262" t="s">
        <v>1494</v>
      </c>
      <c r="D1253" s="262" t="s">
        <v>479</v>
      </c>
      <c r="E1253" s="263" t="s">
        <v>1495</v>
      </c>
      <c r="F1253" s="264" t="s">
        <v>1496</v>
      </c>
      <c r="G1253" s="265" t="s">
        <v>146</v>
      </c>
      <c r="H1253" s="266">
        <v>4</v>
      </c>
      <c r="I1253" s="267"/>
      <c r="J1253" s="268">
        <f>ROUND(I1253*H1253,2)</f>
        <v>0</v>
      </c>
      <c r="K1253" s="269"/>
      <c r="L1253" s="270"/>
      <c r="M1253" s="271" t="s">
        <v>1</v>
      </c>
      <c r="N1253" s="272" t="s">
        <v>39</v>
      </c>
      <c r="O1253" s="91"/>
      <c r="P1253" s="225">
        <f>O1253*H1253</f>
        <v>0</v>
      </c>
      <c r="Q1253" s="225">
        <v>0.00010000000000000001</v>
      </c>
      <c r="R1253" s="225">
        <f>Q1253*H1253</f>
        <v>0.00040000000000000002</v>
      </c>
      <c r="S1253" s="225">
        <v>0</v>
      </c>
      <c r="T1253" s="226">
        <f>S1253*H1253</f>
        <v>0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27" t="s">
        <v>857</v>
      </c>
      <c r="AT1253" s="227" t="s">
        <v>479</v>
      </c>
      <c r="AU1253" s="227" t="s">
        <v>148</v>
      </c>
      <c r="AY1253" s="17" t="s">
        <v>139</v>
      </c>
      <c r="BE1253" s="228">
        <f>IF(N1253="základní",J1253,0)</f>
        <v>0</v>
      </c>
      <c r="BF1253" s="228">
        <f>IF(N1253="snížená",J1253,0)</f>
        <v>0</v>
      </c>
      <c r="BG1253" s="228">
        <f>IF(N1253="zákl. přenesená",J1253,0)</f>
        <v>0</v>
      </c>
      <c r="BH1253" s="228">
        <f>IF(N1253="sníž. přenesená",J1253,0)</f>
        <v>0</v>
      </c>
      <c r="BI1253" s="228">
        <f>IF(N1253="nulová",J1253,0)</f>
        <v>0</v>
      </c>
      <c r="BJ1253" s="17" t="s">
        <v>148</v>
      </c>
      <c r="BK1253" s="228">
        <f>ROUND(I1253*H1253,2)</f>
        <v>0</v>
      </c>
      <c r="BL1253" s="17" t="s">
        <v>857</v>
      </c>
      <c r="BM1253" s="227" t="s">
        <v>1497</v>
      </c>
    </row>
    <row r="1254" s="2" customFormat="1" ht="21.75" customHeight="1">
      <c r="A1254" s="38"/>
      <c r="B1254" s="39"/>
      <c r="C1254" s="262" t="s">
        <v>1498</v>
      </c>
      <c r="D1254" s="262" t="s">
        <v>479</v>
      </c>
      <c r="E1254" s="263" t="s">
        <v>1499</v>
      </c>
      <c r="F1254" s="264" t="s">
        <v>1500</v>
      </c>
      <c r="G1254" s="265" t="s">
        <v>146</v>
      </c>
      <c r="H1254" s="266">
        <v>4</v>
      </c>
      <c r="I1254" s="267"/>
      <c r="J1254" s="268">
        <f>ROUND(I1254*H1254,2)</f>
        <v>0</v>
      </c>
      <c r="K1254" s="269"/>
      <c r="L1254" s="270"/>
      <c r="M1254" s="271" t="s">
        <v>1</v>
      </c>
      <c r="N1254" s="272" t="s">
        <v>39</v>
      </c>
      <c r="O1254" s="91"/>
      <c r="P1254" s="225">
        <f>O1254*H1254</f>
        <v>0</v>
      </c>
      <c r="Q1254" s="225">
        <v>0.00010000000000000001</v>
      </c>
      <c r="R1254" s="225">
        <f>Q1254*H1254</f>
        <v>0.00040000000000000002</v>
      </c>
      <c r="S1254" s="225">
        <v>0</v>
      </c>
      <c r="T1254" s="226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27" t="s">
        <v>857</v>
      </c>
      <c r="AT1254" s="227" t="s">
        <v>479</v>
      </c>
      <c r="AU1254" s="227" t="s">
        <v>148</v>
      </c>
      <c r="AY1254" s="17" t="s">
        <v>139</v>
      </c>
      <c r="BE1254" s="228">
        <f>IF(N1254="základní",J1254,0)</f>
        <v>0</v>
      </c>
      <c r="BF1254" s="228">
        <f>IF(N1254="snížená",J1254,0)</f>
        <v>0</v>
      </c>
      <c r="BG1254" s="228">
        <f>IF(N1254="zákl. přenesená",J1254,0)</f>
        <v>0</v>
      </c>
      <c r="BH1254" s="228">
        <f>IF(N1254="sníž. přenesená",J1254,0)</f>
        <v>0</v>
      </c>
      <c r="BI1254" s="228">
        <f>IF(N1254="nulová",J1254,0)</f>
        <v>0</v>
      </c>
      <c r="BJ1254" s="17" t="s">
        <v>148</v>
      </c>
      <c r="BK1254" s="228">
        <f>ROUND(I1254*H1254,2)</f>
        <v>0</v>
      </c>
      <c r="BL1254" s="17" t="s">
        <v>857</v>
      </c>
      <c r="BM1254" s="227" t="s">
        <v>1501</v>
      </c>
    </row>
    <row r="1255" s="2" customFormat="1" ht="16.5" customHeight="1">
      <c r="A1255" s="38"/>
      <c r="B1255" s="39"/>
      <c r="C1255" s="215" t="s">
        <v>1502</v>
      </c>
      <c r="D1255" s="215" t="s">
        <v>143</v>
      </c>
      <c r="E1255" s="216" t="s">
        <v>1503</v>
      </c>
      <c r="F1255" s="217" t="s">
        <v>1504</v>
      </c>
      <c r="G1255" s="218" t="s">
        <v>146</v>
      </c>
      <c r="H1255" s="219">
        <v>4</v>
      </c>
      <c r="I1255" s="220"/>
      <c r="J1255" s="221">
        <f>ROUND(I1255*H1255,2)</f>
        <v>0</v>
      </c>
      <c r="K1255" s="222"/>
      <c r="L1255" s="44"/>
      <c r="M1255" s="223" t="s">
        <v>1</v>
      </c>
      <c r="N1255" s="224" t="s">
        <v>39</v>
      </c>
      <c r="O1255" s="91"/>
      <c r="P1255" s="225">
        <f>O1255*H1255</f>
        <v>0</v>
      </c>
      <c r="Q1255" s="225">
        <v>0</v>
      </c>
      <c r="R1255" s="225">
        <f>Q1255*H1255</f>
        <v>0</v>
      </c>
      <c r="S1255" s="225">
        <v>0</v>
      </c>
      <c r="T1255" s="226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27" t="s">
        <v>278</v>
      </c>
      <c r="AT1255" s="227" t="s">
        <v>143</v>
      </c>
      <c r="AU1255" s="227" t="s">
        <v>148</v>
      </c>
      <c r="AY1255" s="17" t="s">
        <v>139</v>
      </c>
      <c r="BE1255" s="228">
        <f>IF(N1255="základní",J1255,0)</f>
        <v>0</v>
      </c>
      <c r="BF1255" s="228">
        <f>IF(N1255="snížená",J1255,0)</f>
        <v>0</v>
      </c>
      <c r="BG1255" s="228">
        <f>IF(N1255="zákl. přenesená",J1255,0)</f>
        <v>0</v>
      </c>
      <c r="BH1255" s="228">
        <f>IF(N1255="sníž. přenesená",J1255,0)</f>
        <v>0</v>
      </c>
      <c r="BI1255" s="228">
        <f>IF(N1255="nulová",J1255,0)</f>
        <v>0</v>
      </c>
      <c r="BJ1255" s="17" t="s">
        <v>148</v>
      </c>
      <c r="BK1255" s="228">
        <f>ROUND(I1255*H1255,2)</f>
        <v>0</v>
      </c>
      <c r="BL1255" s="17" t="s">
        <v>278</v>
      </c>
      <c r="BM1255" s="227" t="s">
        <v>1505</v>
      </c>
    </row>
    <row r="1256" s="14" customFormat="1">
      <c r="A1256" s="14"/>
      <c r="B1256" s="240"/>
      <c r="C1256" s="241"/>
      <c r="D1256" s="231" t="s">
        <v>150</v>
      </c>
      <c r="E1256" s="242" t="s">
        <v>1</v>
      </c>
      <c r="F1256" s="243" t="s">
        <v>147</v>
      </c>
      <c r="G1256" s="241"/>
      <c r="H1256" s="244">
        <v>4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150</v>
      </c>
      <c r="AU1256" s="250" t="s">
        <v>148</v>
      </c>
      <c r="AV1256" s="14" t="s">
        <v>148</v>
      </c>
      <c r="AW1256" s="14" t="s">
        <v>30</v>
      </c>
      <c r="AX1256" s="14" t="s">
        <v>73</v>
      </c>
      <c r="AY1256" s="250" t="s">
        <v>139</v>
      </c>
    </row>
    <row r="1257" s="15" customFormat="1">
      <c r="A1257" s="15"/>
      <c r="B1257" s="251"/>
      <c r="C1257" s="252"/>
      <c r="D1257" s="231" t="s">
        <v>150</v>
      </c>
      <c r="E1257" s="253" t="s">
        <v>1</v>
      </c>
      <c r="F1257" s="254" t="s">
        <v>164</v>
      </c>
      <c r="G1257" s="252"/>
      <c r="H1257" s="255">
        <v>4</v>
      </c>
      <c r="I1257" s="256"/>
      <c r="J1257" s="252"/>
      <c r="K1257" s="252"/>
      <c r="L1257" s="257"/>
      <c r="M1257" s="258"/>
      <c r="N1257" s="259"/>
      <c r="O1257" s="259"/>
      <c r="P1257" s="259"/>
      <c r="Q1257" s="259"/>
      <c r="R1257" s="259"/>
      <c r="S1257" s="259"/>
      <c r="T1257" s="260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61" t="s">
        <v>150</v>
      </c>
      <c r="AU1257" s="261" t="s">
        <v>148</v>
      </c>
      <c r="AV1257" s="15" t="s">
        <v>147</v>
      </c>
      <c r="AW1257" s="15" t="s">
        <v>30</v>
      </c>
      <c r="AX1257" s="15" t="s">
        <v>81</v>
      </c>
      <c r="AY1257" s="261" t="s">
        <v>139</v>
      </c>
    </row>
    <row r="1258" s="2" customFormat="1" ht="24.15" customHeight="1">
      <c r="A1258" s="38"/>
      <c r="B1258" s="39"/>
      <c r="C1258" s="262" t="s">
        <v>1506</v>
      </c>
      <c r="D1258" s="262" t="s">
        <v>479</v>
      </c>
      <c r="E1258" s="263" t="s">
        <v>1507</v>
      </c>
      <c r="F1258" s="264" t="s">
        <v>1508</v>
      </c>
      <c r="G1258" s="265" t="s">
        <v>146</v>
      </c>
      <c r="H1258" s="266">
        <v>4</v>
      </c>
      <c r="I1258" s="267"/>
      <c r="J1258" s="268">
        <f>ROUND(I1258*H1258,2)</f>
        <v>0</v>
      </c>
      <c r="K1258" s="269"/>
      <c r="L1258" s="270"/>
      <c r="M1258" s="271" t="s">
        <v>1</v>
      </c>
      <c r="N1258" s="272" t="s">
        <v>39</v>
      </c>
      <c r="O1258" s="91"/>
      <c r="P1258" s="225">
        <f>O1258*H1258</f>
        <v>0</v>
      </c>
      <c r="Q1258" s="225">
        <v>0.00014999999999999999</v>
      </c>
      <c r="R1258" s="225">
        <f>Q1258*H1258</f>
        <v>0.00059999999999999995</v>
      </c>
      <c r="S1258" s="225">
        <v>0</v>
      </c>
      <c r="T1258" s="226">
        <f>S1258*H1258</f>
        <v>0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373</v>
      </c>
      <c r="AT1258" s="227" t="s">
        <v>479</v>
      </c>
      <c r="AU1258" s="227" t="s">
        <v>148</v>
      </c>
      <c r="AY1258" s="17" t="s">
        <v>139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148</v>
      </c>
      <c r="BK1258" s="228">
        <f>ROUND(I1258*H1258,2)</f>
        <v>0</v>
      </c>
      <c r="BL1258" s="17" t="s">
        <v>278</v>
      </c>
      <c r="BM1258" s="227" t="s">
        <v>1509</v>
      </c>
    </row>
    <row r="1259" s="14" customFormat="1">
      <c r="A1259" s="14"/>
      <c r="B1259" s="240"/>
      <c r="C1259" s="241"/>
      <c r="D1259" s="231" t="s">
        <v>150</v>
      </c>
      <c r="E1259" s="242" t="s">
        <v>1</v>
      </c>
      <c r="F1259" s="243" t="s">
        <v>147</v>
      </c>
      <c r="G1259" s="241"/>
      <c r="H1259" s="244">
        <v>4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0" t="s">
        <v>150</v>
      </c>
      <c r="AU1259" s="250" t="s">
        <v>148</v>
      </c>
      <c r="AV1259" s="14" t="s">
        <v>148</v>
      </c>
      <c r="AW1259" s="14" t="s">
        <v>30</v>
      </c>
      <c r="AX1259" s="14" t="s">
        <v>81</v>
      </c>
      <c r="AY1259" s="250" t="s">
        <v>139</v>
      </c>
    </row>
    <row r="1260" s="2" customFormat="1" ht="16.5" customHeight="1">
      <c r="A1260" s="38"/>
      <c r="B1260" s="39"/>
      <c r="C1260" s="262" t="s">
        <v>1510</v>
      </c>
      <c r="D1260" s="262" t="s">
        <v>479</v>
      </c>
      <c r="E1260" s="263" t="s">
        <v>1511</v>
      </c>
      <c r="F1260" s="264" t="s">
        <v>1512</v>
      </c>
      <c r="G1260" s="265" t="s">
        <v>1513</v>
      </c>
      <c r="H1260" s="266">
        <v>3</v>
      </c>
      <c r="I1260" s="267"/>
      <c r="J1260" s="268">
        <f>ROUND(I1260*H1260,2)</f>
        <v>0</v>
      </c>
      <c r="K1260" s="269"/>
      <c r="L1260" s="270"/>
      <c r="M1260" s="271" t="s">
        <v>1</v>
      </c>
      <c r="N1260" s="272" t="s">
        <v>39</v>
      </c>
      <c r="O1260" s="91"/>
      <c r="P1260" s="225">
        <f>O1260*H1260</f>
        <v>0</v>
      </c>
      <c r="Q1260" s="225">
        <v>0</v>
      </c>
      <c r="R1260" s="225">
        <f>Q1260*H1260</f>
        <v>0</v>
      </c>
      <c r="S1260" s="225">
        <v>0</v>
      </c>
      <c r="T1260" s="226">
        <f>S1260*H1260</f>
        <v>0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27" t="s">
        <v>373</v>
      </c>
      <c r="AT1260" s="227" t="s">
        <v>479</v>
      </c>
      <c r="AU1260" s="227" t="s">
        <v>148</v>
      </c>
      <c r="AY1260" s="17" t="s">
        <v>139</v>
      </c>
      <c r="BE1260" s="228">
        <f>IF(N1260="základní",J1260,0)</f>
        <v>0</v>
      </c>
      <c r="BF1260" s="228">
        <f>IF(N1260="snížená",J1260,0)</f>
        <v>0</v>
      </c>
      <c r="BG1260" s="228">
        <f>IF(N1260="zákl. přenesená",J1260,0)</f>
        <v>0</v>
      </c>
      <c r="BH1260" s="228">
        <f>IF(N1260="sníž. přenesená",J1260,0)</f>
        <v>0</v>
      </c>
      <c r="BI1260" s="228">
        <f>IF(N1260="nulová",J1260,0)</f>
        <v>0</v>
      </c>
      <c r="BJ1260" s="17" t="s">
        <v>148</v>
      </c>
      <c r="BK1260" s="228">
        <f>ROUND(I1260*H1260,2)</f>
        <v>0</v>
      </c>
      <c r="BL1260" s="17" t="s">
        <v>278</v>
      </c>
      <c r="BM1260" s="227" t="s">
        <v>1514</v>
      </c>
    </row>
    <row r="1261" s="14" customFormat="1">
      <c r="A1261" s="14"/>
      <c r="B1261" s="240"/>
      <c r="C1261" s="241"/>
      <c r="D1261" s="231" t="s">
        <v>150</v>
      </c>
      <c r="E1261" s="242" t="s">
        <v>1</v>
      </c>
      <c r="F1261" s="243" t="s">
        <v>140</v>
      </c>
      <c r="G1261" s="241"/>
      <c r="H1261" s="244">
        <v>3</v>
      </c>
      <c r="I1261" s="245"/>
      <c r="J1261" s="241"/>
      <c r="K1261" s="241"/>
      <c r="L1261" s="246"/>
      <c r="M1261" s="247"/>
      <c r="N1261" s="248"/>
      <c r="O1261" s="248"/>
      <c r="P1261" s="248"/>
      <c r="Q1261" s="248"/>
      <c r="R1261" s="248"/>
      <c r="S1261" s="248"/>
      <c r="T1261" s="249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0" t="s">
        <v>150</v>
      </c>
      <c r="AU1261" s="250" t="s">
        <v>148</v>
      </c>
      <c r="AV1261" s="14" t="s">
        <v>148</v>
      </c>
      <c r="AW1261" s="14" t="s">
        <v>30</v>
      </c>
      <c r="AX1261" s="14" t="s">
        <v>81</v>
      </c>
      <c r="AY1261" s="250" t="s">
        <v>139</v>
      </c>
    </row>
    <row r="1262" s="2" customFormat="1" ht="24.15" customHeight="1">
      <c r="A1262" s="38"/>
      <c r="B1262" s="39"/>
      <c r="C1262" s="215" t="s">
        <v>1515</v>
      </c>
      <c r="D1262" s="215" t="s">
        <v>143</v>
      </c>
      <c r="E1262" s="216" t="s">
        <v>1516</v>
      </c>
      <c r="F1262" s="217" t="s">
        <v>1517</v>
      </c>
      <c r="G1262" s="218" t="s">
        <v>436</v>
      </c>
      <c r="H1262" s="219">
        <v>0.012999999999999999</v>
      </c>
      <c r="I1262" s="220"/>
      <c r="J1262" s="221">
        <f>ROUND(I1262*H1262,2)</f>
        <v>0</v>
      </c>
      <c r="K1262" s="222"/>
      <c r="L1262" s="44"/>
      <c r="M1262" s="223" t="s">
        <v>1</v>
      </c>
      <c r="N1262" s="224" t="s">
        <v>39</v>
      </c>
      <c r="O1262" s="91"/>
      <c r="P1262" s="225">
        <f>O1262*H1262</f>
        <v>0</v>
      </c>
      <c r="Q1262" s="225">
        <v>0</v>
      </c>
      <c r="R1262" s="225">
        <f>Q1262*H1262</f>
        <v>0</v>
      </c>
      <c r="S1262" s="225">
        <v>0</v>
      </c>
      <c r="T1262" s="226">
        <f>S1262*H1262</f>
        <v>0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227" t="s">
        <v>278</v>
      </c>
      <c r="AT1262" s="227" t="s">
        <v>143</v>
      </c>
      <c r="AU1262" s="227" t="s">
        <v>148</v>
      </c>
      <c r="AY1262" s="17" t="s">
        <v>139</v>
      </c>
      <c r="BE1262" s="228">
        <f>IF(N1262="základní",J1262,0)</f>
        <v>0</v>
      </c>
      <c r="BF1262" s="228">
        <f>IF(N1262="snížená",J1262,0)</f>
        <v>0</v>
      </c>
      <c r="BG1262" s="228">
        <f>IF(N1262="zákl. přenesená",J1262,0)</f>
        <v>0</v>
      </c>
      <c r="BH1262" s="228">
        <f>IF(N1262="sníž. přenesená",J1262,0)</f>
        <v>0</v>
      </c>
      <c r="BI1262" s="228">
        <f>IF(N1262="nulová",J1262,0)</f>
        <v>0</v>
      </c>
      <c r="BJ1262" s="17" t="s">
        <v>148</v>
      </c>
      <c r="BK1262" s="228">
        <f>ROUND(I1262*H1262,2)</f>
        <v>0</v>
      </c>
      <c r="BL1262" s="17" t="s">
        <v>278</v>
      </c>
      <c r="BM1262" s="227" t="s">
        <v>1518</v>
      </c>
    </row>
    <row r="1263" s="2" customFormat="1" ht="24.15" customHeight="1">
      <c r="A1263" s="38"/>
      <c r="B1263" s="39"/>
      <c r="C1263" s="215" t="s">
        <v>1519</v>
      </c>
      <c r="D1263" s="215" t="s">
        <v>143</v>
      </c>
      <c r="E1263" s="216" t="s">
        <v>1520</v>
      </c>
      <c r="F1263" s="217" t="s">
        <v>1521</v>
      </c>
      <c r="G1263" s="218" t="s">
        <v>436</v>
      </c>
      <c r="H1263" s="219">
        <v>0.039</v>
      </c>
      <c r="I1263" s="220"/>
      <c r="J1263" s="221">
        <f>ROUND(I1263*H1263,2)</f>
        <v>0</v>
      </c>
      <c r="K1263" s="222"/>
      <c r="L1263" s="44"/>
      <c r="M1263" s="223" t="s">
        <v>1</v>
      </c>
      <c r="N1263" s="224" t="s">
        <v>39</v>
      </c>
      <c r="O1263" s="91"/>
      <c r="P1263" s="225">
        <f>O1263*H1263</f>
        <v>0</v>
      </c>
      <c r="Q1263" s="225">
        <v>0</v>
      </c>
      <c r="R1263" s="225">
        <f>Q1263*H1263</f>
        <v>0</v>
      </c>
      <c r="S1263" s="225">
        <v>0</v>
      </c>
      <c r="T1263" s="226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27" t="s">
        <v>278</v>
      </c>
      <c r="AT1263" s="227" t="s">
        <v>143</v>
      </c>
      <c r="AU1263" s="227" t="s">
        <v>148</v>
      </c>
      <c r="AY1263" s="17" t="s">
        <v>139</v>
      </c>
      <c r="BE1263" s="228">
        <f>IF(N1263="základní",J1263,0)</f>
        <v>0</v>
      </c>
      <c r="BF1263" s="228">
        <f>IF(N1263="snížená",J1263,0)</f>
        <v>0</v>
      </c>
      <c r="BG1263" s="228">
        <f>IF(N1263="zákl. přenesená",J1263,0)</f>
        <v>0</v>
      </c>
      <c r="BH1263" s="228">
        <f>IF(N1263="sníž. přenesená",J1263,0)</f>
        <v>0</v>
      </c>
      <c r="BI1263" s="228">
        <f>IF(N1263="nulová",J1263,0)</f>
        <v>0</v>
      </c>
      <c r="BJ1263" s="17" t="s">
        <v>148</v>
      </c>
      <c r="BK1263" s="228">
        <f>ROUND(I1263*H1263,2)</f>
        <v>0</v>
      </c>
      <c r="BL1263" s="17" t="s">
        <v>278</v>
      </c>
      <c r="BM1263" s="227" t="s">
        <v>1522</v>
      </c>
    </row>
    <row r="1264" s="14" customFormat="1">
      <c r="A1264" s="14"/>
      <c r="B1264" s="240"/>
      <c r="C1264" s="241"/>
      <c r="D1264" s="231" t="s">
        <v>150</v>
      </c>
      <c r="E1264" s="241"/>
      <c r="F1264" s="243" t="s">
        <v>1523</v>
      </c>
      <c r="G1264" s="241"/>
      <c r="H1264" s="244">
        <v>0.039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150</v>
      </c>
      <c r="AU1264" s="250" t="s">
        <v>148</v>
      </c>
      <c r="AV1264" s="14" t="s">
        <v>148</v>
      </c>
      <c r="AW1264" s="14" t="s">
        <v>4</v>
      </c>
      <c r="AX1264" s="14" t="s">
        <v>81</v>
      </c>
      <c r="AY1264" s="250" t="s">
        <v>139</v>
      </c>
    </row>
    <row r="1265" s="12" customFormat="1" ht="22.8" customHeight="1">
      <c r="A1265" s="12"/>
      <c r="B1265" s="199"/>
      <c r="C1265" s="200"/>
      <c r="D1265" s="201" t="s">
        <v>72</v>
      </c>
      <c r="E1265" s="213" t="s">
        <v>1524</v>
      </c>
      <c r="F1265" s="213" t="s">
        <v>1525</v>
      </c>
      <c r="G1265" s="200"/>
      <c r="H1265" s="200"/>
      <c r="I1265" s="203"/>
      <c r="J1265" s="214">
        <f>BK1265</f>
        <v>0</v>
      </c>
      <c r="K1265" s="200"/>
      <c r="L1265" s="205"/>
      <c r="M1265" s="206"/>
      <c r="N1265" s="207"/>
      <c r="O1265" s="207"/>
      <c r="P1265" s="208">
        <f>SUM(P1266:P1284)</f>
        <v>0</v>
      </c>
      <c r="Q1265" s="207"/>
      <c r="R1265" s="208">
        <f>SUM(R1266:R1284)</f>
        <v>1.0894650000000001</v>
      </c>
      <c r="S1265" s="207"/>
      <c r="T1265" s="209">
        <f>SUM(T1266:T1284)</f>
        <v>1.3495990199999999</v>
      </c>
      <c r="U1265" s="12"/>
      <c r="V1265" s="12"/>
      <c r="W1265" s="12"/>
      <c r="X1265" s="12"/>
      <c r="Y1265" s="12"/>
      <c r="Z1265" s="12"/>
      <c r="AA1265" s="12"/>
      <c r="AB1265" s="12"/>
      <c r="AC1265" s="12"/>
      <c r="AD1265" s="12"/>
      <c r="AE1265" s="12"/>
      <c r="AR1265" s="210" t="s">
        <v>148</v>
      </c>
      <c r="AT1265" s="211" t="s">
        <v>72</v>
      </c>
      <c r="AU1265" s="211" t="s">
        <v>81</v>
      </c>
      <c r="AY1265" s="210" t="s">
        <v>139</v>
      </c>
      <c r="BK1265" s="212">
        <f>SUM(BK1266:BK1284)</f>
        <v>0</v>
      </c>
    </row>
    <row r="1266" s="2" customFormat="1" ht="33" customHeight="1">
      <c r="A1266" s="38"/>
      <c r="B1266" s="39"/>
      <c r="C1266" s="215" t="s">
        <v>1526</v>
      </c>
      <c r="D1266" s="215" t="s">
        <v>143</v>
      </c>
      <c r="E1266" s="216" t="s">
        <v>1527</v>
      </c>
      <c r="F1266" s="217" t="s">
        <v>1528</v>
      </c>
      <c r="G1266" s="218" t="s">
        <v>160</v>
      </c>
      <c r="H1266" s="219">
        <v>48.100000000000001</v>
      </c>
      <c r="I1266" s="220"/>
      <c r="J1266" s="221">
        <f>ROUND(I1266*H1266,2)</f>
        <v>0</v>
      </c>
      <c r="K1266" s="222"/>
      <c r="L1266" s="44"/>
      <c r="M1266" s="223" t="s">
        <v>1</v>
      </c>
      <c r="N1266" s="224" t="s">
        <v>39</v>
      </c>
      <c r="O1266" s="91"/>
      <c r="P1266" s="225">
        <f>O1266*H1266</f>
        <v>0</v>
      </c>
      <c r="Q1266" s="225">
        <v>0.02265</v>
      </c>
      <c r="R1266" s="225">
        <f>Q1266*H1266</f>
        <v>1.0894650000000001</v>
      </c>
      <c r="S1266" s="225">
        <v>0</v>
      </c>
      <c r="T1266" s="226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7" t="s">
        <v>278</v>
      </c>
      <c r="AT1266" s="227" t="s">
        <v>143</v>
      </c>
      <c r="AU1266" s="227" t="s">
        <v>148</v>
      </c>
      <c r="AY1266" s="17" t="s">
        <v>139</v>
      </c>
      <c r="BE1266" s="228">
        <f>IF(N1266="základní",J1266,0)</f>
        <v>0</v>
      </c>
      <c r="BF1266" s="228">
        <f>IF(N1266="snížená",J1266,0)</f>
        <v>0</v>
      </c>
      <c r="BG1266" s="228">
        <f>IF(N1266="zákl. přenesená",J1266,0)</f>
        <v>0</v>
      </c>
      <c r="BH1266" s="228">
        <f>IF(N1266="sníž. přenesená",J1266,0)</f>
        <v>0</v>
      </c>
      <c r="BI1266" s="228">
        <f>IF(N1266="nulová",J1266,0)</f>
        <v>0</v>
      </c>
      <c r="BJ1266" s="17" t="s">
        <v>148</v>
      </c>
      <c r="BK1266" s="228">
        <f>ROUND(I1266*H1266,2)</f>
        <v>0</v>
      </c>
      <c r="BL1266" s="17" t="s">
        <v>278</v>
      </c>
      <c r="BM1266" s="227" t="s">
        <v>1529</v>
      </c>
    </row>
    <row r="1267" s="13" customFormat="1">
      <c r="A1267" s="13"/>
      <c r="B1267" s="229"/>
      <c r="C1267" s="230"/>
      <c r="D1267" s="231" t="s">
        <v>150</v>
      </c>
      <c r="E1267" s="232" t="s">
        <v>1</v>
      </c>
      <c r="F1267" s="233" t="s">
        <v>1076</v>
      </c>
      <c r="G1267" s="230"/>
      <c r="H1267" s="232" t="s">
        <v>1</v>
      </c>
      <c r="I1267" s="234"/>
      <c r="J1267" s="230"/>
      <c r="K1267" s="230"/>
      <c r="L1267" s="235"/>
      <c r="M1267" s="236"/>
      <c r="N1267" s="237"/>
      <c r="O1267" s="237"/>
      <c r="P1267" s="237"/>
      <c r="Q1267" s="237"/>
      <c r="R1267" s="237"/>
      <c r="S1267" s="237"/>
      <c r="T1267" s="23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9" t="s">
        <v>150</v>
      </c>
      <c r="AU1267" s="239" t="s">
        <v>148</v>
      </c>
      <c r="AV1267" s="13" t="s">
        <v>81</v>
      </c>
      <c r="AW1267" s="13" t="s">
        <v>30</v>
      </c>
      <c r="AX1267" s="13" t="s">
        <v>73</v>
      </c>
      <c r="AY1267" s="239" t="s">
        <v>139</v>
      </c>
    </row>
    <row r="1268" s="14" customFormat="1">
      <c r="A1268" s="14"/>
      <c r="B1268" s="240"/>
      <c r="C1268" s="241"/>
      <c r="D1268" s="231" t="s">
        <v>150</v>
      </c>
      <c r="E1268" s="242" t="s">
        <v>1</v>
      </c>
      <c r="F1268" s="243" t="s">
        <v>1530</v>
      </c>
      <c r="G1268" s="241"/>
      <c r="H1268" s="244">
        <v>26.096</v>
      </c>
      <c r="I1268" s="245"/>
      <c r="J1268" s="241"/>
      <c r="K1268" s="241"/>
      <c r="L1268" s="246"/>
      <c r="M1268" s="247"/>
      <c r="N1268" s="248"/>
      <c r="O1268" s="248"/>
      <c r="P1268" s="248"/>
      <c r="Q1268" s="248"/>
      <c r="R1268" s="248"/>
      <c r="S1268" s="248"/>
      <c r="T1268" s="249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0" t="s">
        <v>150</v>
      </c>
      <c r="AU1268" s="250" t="s">
        <v>148</v>
      </c>
      <c r="AV1268" s="14" t="s">
        <v>148</v>
      </c>
      <c r="AW1268" s="14" t="s">
        <v>30</v>
      </c>
      <c r="AX1268" s="14" t="s">
        <v>73</v>
      </c>
      <c r="AY1268" s="250" t="s">
        <v>139</v>
      </c>
    </row>
    <row r="1269" s="13" customFormat="1">
      <c r="A1269" s="13"/>
      <c r="B1269" s="229"/>
      <c r="C1269" s="230"/>
      <c r="D1269" s="231" t="s">
        <v>150</v>
      </c>
      <c r="E1269" s="232" t="s">
        <v>1</v>
      </c>
      <c r="F1269" s="233" t="s">
        <v>202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150</v>
      </c>
      <c r="AU1269" s="239" t="s">
        <v>148</v>
      </c>
      <c r="AV1269" s="13" t="s">
        <v>81</v>
      </c>
      <c r="AW1269" s="13" t="s">
        <v>30</v>
      </c>
      <c r="AX1269" s="13" t="s">
        <v>73</v>
      </c>
      <c r="AY1269" s="239" t="s">
        <v>139</v>
      </c>
    </row>
    <row r="1270" s="14" customFormat="1">
      <c r="A1270" s="14"/>
      <c r="B1270" s="240"/>
      <c r="C1270" s="241"/>
      <c r="D1270" s="231" t="s">
        <v>150</v>
      </c>
      <c r="E1270" s="242" t="s">
        <v>1</v>
      </c>
      <c r="F1270" s="243" t="s">
        <v>1531</v>
      </c>
      <c r="G1270" s="241"/>
      <c r="H1270" s="244">
        <v>22.004000000000001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150</v>
      </c>
      <c r="AU1270" s="250" t="s">
        <v>148</v>
      </c>
      <c r="AV1270" s="14" t="s">
        <v>148</v>
      </c>
      <c r="AW1270" s="14" t="s">
        <v>30</v>
      </c>
      <c r="AX1270" s="14" t="s">
        <v>73</v>
      </c>
      <c r="AY1270" s="250" t="s">
        <v>139</v>
      </c>
    </row>
    <row r="1271" s="15" customFormat="1">
      <c r="A1271" s="15"/>
      <c r="B1271" s="251"/>
      <c r="C1271" s="252"/>
      <c r="D1271" s="231" t="s">
        <v>150</v>
      </c>
      <c r="E1271" s="253" t="s">
        <v>1</v>
      </c>
      <c r="F1271" s="254" t="s">
        <v>164</v>
      </c>
      <c r="G1271" s="252"/>
      <c r="H1271" s="255">
        <v>48.100000000000001</v>
      </c>
      <c r="I1271" s="256"/>
      <c r="J1271" s="252"/>
      <c r="K1271" s="252"/>
      <c r="L1271" s="257"/>
      <c r="M1271" s="258"/>
      <c r="N1271" s="259"/>
      <c r="O1271" s="259"/>
      <c r="P1271" s="259"/>
      <c r="Q1271" s="259"/>
      <c r="R1271" s="259"/>
      <c r="S1271" s="259"/>
      <c r="T1271" s="260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61" t="s">
        <v>150</v>
      </c>
      <c r="AU1271" s="261" t="s">
        <v>148</v>
      </c>
      <c r="AV1271" s="15" t="s">
        <v>147</v>
      </c>
      <c r="AW1271" s="15" t="s">
        <v>30</v>
      </c>
      <c r="AX1271" s="15" t="s">
        <v>81</v>
      </c>
      <c r="AY1271" s="261" t="s">
        <v>139</v>
      </c>
    </row>
    <row r="1272" s="2" customFormat="1" ht="33" customHeight="1">
      <c r="A1272" s="38"/>
      <c r="B1272" s="39"/>
      <c r="C1272" s="215" t="s">
        <v>1532</v>
      </c>
      <c r="D1272" s="215" t="s">
        <v>143</v>
      </c>
      <c r="E1272" s="216" t="s">
        <v>1533</v>
      </c>
      <c r="F1272" s="217" t="s">
        <v>1534</v>
      </c>
      <c r="G1272" s="218" t="s">
        <v>160</v>
      </c>
      <c r="H1272" s="219">
        <v>30.658999999999999</v>
      </c>
      <c r="I1272" s="220"/>
      <c r="J1272" s="221">
        <f>ROUND(I1272*H1272,2)</f>
        <v>0</v>
      </c>
      <c r="K1272" s="222"/>
      <c r="L1272" s="44"/>
      <c r="M1272" s="223" t="s">
        <v>1</v>
      </c>
      <c r="N1272" s="224" t="s">
        <v>39</v>
      </c>
      <c r="O1272" s="91"/>
      <c r="P1272" s="225">
        <f>O1272*H1272</f>
        <v>0</v>
      </c>
      <c r="Q1272" s="225">
        <v>0</v>
      </c>
      <c r="R1272" s="225">
        <f>Q1272*H1272</f>
        <v>0</v>
      </c>
      <c r="S1272" s="225">
        <v>0.015779999999999999</v>
      </c>
      <c r="T1272" s="226">
        <f>S1272*H1272</f>
        <v>0.48379901999999997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27" t="s">
        <v>278</v>
      </c>
      <c r="AT1272" s="227" t="s">
        <v>143</v>
      </c>
      <c r="AU1272" s="227" t="s">
        <v>148</v>
      </c>
      <c r="AY1272" s="17" t="s">
        <v>139</v>
      </c>
      <c r="BE1272" s="228">
        <f>IF(N1272="základní",J1272,0)</f>
        <v>0</v>
      </c>
      <c r="BF1272" s="228">
        <f>IF(N1272="snížená",J1272,0)</f>
        <v>0</v>
      </c>
      <c r="BG1272" s="228">
        <f>IF(N1272="zákl. přenesená",J1272,0)</f>
        <v>0</v>
      </c>
      <c r="BH1272" s="228">
        <f>IF(N1272="sníž. přenesená",J1272,0)</f>
        <v>0</v>
      </c>
      <c r="BI1272" s="228">
        <f>IF(N1272="nulová",J1272,0)</f>
        <v>0</v>
      </c>
      <c r="BJ1272" s="17" t="s">
        <v>148</v>
      </c>
      <c r="BK1272" s="228">
        <f>ROUND(I1272*H1272,2)</f>
        <v>0</v>
      </c>
      <c r="BL1272" s="17" t="s">
        <v>278</v>
      </c>
      <c r="BM1272" s="227" t="s">
        <v>1535</v>
      </c>
    </row>
    <row r="1273" s="13" customFormat="1">
      <c r="A1273" s="13"/>
      <c r="B1273" s="229"/>
      <c r="C1273" s="230"/>
      <c r="D1273" s="231" t="s">
        <v>150</v>
      </c>
      <c r="E1273" s="232" t="s">
        <v>1</v>
      </c>
      <c r="F1273" s="233" t="s">
        <v>240</v>
      </c>
      <c r="G1273" s="230"/>
      <c r="H1273" s="232" t="s">
        <v>1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9" t="s">
        <v>150</v>
      </c>
      <c r="AU1273" s="239" t="s">
        <v>148</v>
      </c>
      <c r="AV1273" s="13" t="s">
        <v>81</v>
      </c>
      <c r="AW1273" s="13" t="s">
        <v>30</v>
      </c>
      <c r="AX1273" s="13" t="s">
        <v>73</v>
      </c>
      <c r="AY1273" s="239" t="s">
        <v>139</v>
      </c>
    </row>
    <row r="1274" s="14" customFormat="1">
      <c r="A1274" s="14"/>
      <c r="B1274" s="240"/>
      <c r="C1274" s="241"/>
      <c r="D1274" s="231" t="s">
        <v>150</v>
      </c>
      <c r="E1274" s="242" t="s">
        <v>1</v>
      </c>
      <c r="F1274" s="243" t="s">
        <v>1536</v>
      </c>
      <c r="G1274" s="241"/>
      <c r="H1274" s="244">
        <v>30.658999999999999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0" t="s">
        <v>150</v>
      </c>
      <c r="AU1274" s="250" t="s">
        <v>148</v>
      </c>
      <c r="AV1274" s="14" t="s">
        <v>148</v>
      </c>
      <c r="AW1274" s="14" t="s">
        <v>30</v>
      </c>
      <c r="AX1274" s="14" t="s">
        <v>73</v>
      </c>
      <c r="AY1274" s="250" t="s">
        <v>139</v>
      </c>
    </row>
    <row r="1275" s="15" customFormat="1">
      <c r="A1275" s="15"/>
      <c r="B1275" s="251"/>
      <c r="C1275" s="252"/>
      <c r="D1275" s="231" t="s">
        <v>150</v>
      </c>
      <c r="E1275" s="253" t="s">
        <v>1</v>
      </c>
      <c r="F1275" s="254" t="s">
        <v>164</v>
      </c>
      <c r="G1275" s="252"/>
      <c r="H1275" s="255">
        <v>30.658999999999999</v>
      </c>
      <c r="I1275" s="256"/>
      <c r="J1275" s="252"/>
      <c r="K1275" s="252"/>
      <c r="L1275" s="257"/>
      <c r="M1275" s="258"/>
      <c r="N1275" s="259"/>
      <c r="O1275" s="259"/>
      <c r="P1275" s="259"/>
      <c r="Q1275" s="259"/>
      <c r="R1275" s="259"/>
      <c r="S1275" s="259"/>
      <c r="T1275" s="260"/>
      <c r="U1275" s="15"/>
      <c r="V1275" s="15"/>
      <c r="W1275" s="15"/>
      <c r="X1275" s="15"/>
      <c r="Y1275" s="15"/>
      <c r="Z1275" s="15"/>
      <c r="AA1275" s="15"/>
      <c r="AB1275" s="15"/>
      <c r="AC1275" s="15"/>
      <c r="AD1275" s="15"/>
      <c r="AE1275" s="15"/>
      <c r="AT1275" s="261" t="s">
        <v>150</v>
      </c>
      <c r="AU1275" s="261" t="s">
        <v>148</v>
      </c>
      <c r="AV1275" s="15" t="s">
        <v>147</v>
      </c>
      <c r="AW1275" s="15" t="s">
        <v>30</v>
      </c>
      <c r="AX1275" s="15" t="s">
        <v>81</v>
      </c>
      <c r="AY1275" s="261" t="s">
        <v>139</v>
      </c>
    </row>
    <row r="1276" s="2" customFormat="1" ht="21.75" customHeight="1">
      <c r="A1276" s="38"/>
      <c r="B1276" s="39"/>
      <c r="C1276" s="215" t="s">
        <v>1537</v>
      </c>
      <c r="D1276" s="215" t="s">
        <v>143</v>
      </c>
      <c r="E1276" s="216" t="s">
        <v>1538</v>
      </c>
      <c r="F1276" s="217" t="s">
        <v>1539</v>
      </c>
      <c r="G1276" s="218" t="s">
        <v>160</v>
      </c>
      <c r="H1276" s="219">
        <v>48.100000000000001</v>
      </c>
      <c r="I1276" s="220"/>
      <c r="J1276" s="221">
        <f>ROUND(I1276*H1276,2)</f>
        <v>0</v>
      </c>
      <c r="K1276" s="222"/>
      <c r="L1276" s="44"/>
      <c r="M1276" s="223" t="s">
        <v>1</v>
      </c>
      <c r="N1276" s="224" t="s">
        <v>39</v>
      </c>
      <c r="O1276" s="91"/>
      <c r="P1276" s="225">
        <f>O1276*H1276</f>
        <v>0</v>
      </c>
      <c r="Q1276" s="225">
        <v>0</v>
      </c>
      <c r="R1276" s="225">
        <f>Q1276*H1276</f>
        <v>0</v>
      </c>
      <c r="S1276" s="225">
        <v>0.017999999999999999</v>
      </c>
      <c r="T1276" s="226">
        <f>S1276*H1276</f>
        <v>0.86580000000000001</v>
      </c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R1276" s="227" t="s">
        <v>278</v>
      </c>
      <c r="AT1276" s="227" t="s">
        <v>143</v>
      </c>
      <c r="AU1276" s="227" t="s">
        <v>148</v>
      </c>
      <c r="AY1276" s="17" t="s">
        <v>139</v>
      </c>
      <c r="BE1276" s="228">
        <f>IF(N1276="základní",J1276,0)</f>
        <v>0</v>
      </c>
      <c r="BF1276" s="228">
        <f>IF(N1276="snížená",J1276,0)</f>
        <v>0</v>
      </c>
      <c r="BG1276" s="228">
        <f>IF(N1276="zákl. přenesená",J1276,0)</f>
        <v>0</v>
      </c>
      <c r="BH1276" s="228">
        <f>IF(N1276="sníž. přenesená",J1276,0)</f>
        <v>0</v>
      </c>
      <c r="BI1276" s="228">
        <f>IF(N1276="nulová",J1276,0)</f>
        <v>0</v>
      </c>
      <c r="BJ1276" s="17" t="s">
        <v>148</v>
      </c>
      <c r="BK1276" s="228">
        <f>ROUND(I1276*H1276,2)</f>
        <v>0</v>
      </c>
      <c r="BL1276" s="17" t="s">
        <v>278</v>
      </c>
      <c r="BM1276" s="227" t="s">
        <v>1540</v>
      </c>
    </row>
    <row r="1277" s="13" customFormat="1">
      <c r="A1277" s="13"/>
      <c r="B1277" s="229"/>
      <c r="C1277" s="230"/>
      <c r="D1277" s="231" t="s">
        <v>150</v>
      </c>
      <c r="E1277" s="232" t="s">
        <v>1</v>
      </c>
      <c r="F1277" s="233" t="s">
        <v>240</v>
      </c>
      <c r="G1277" s="230"/>
      <c r="H1277" s="232" t="s">
        <v>1</v>
      </c>
      <c r="I1277" s="234"/>
      <c r="J1277" s="230"/>
      <c r="K1277" s="230"/>
      <c r="L1277" s="235"/>
      <c r="M1277" s="236"/>
      <c r="N1277" s="237"/>
      <c r="O1277" s="237"/>
      <c r="P1277" s="237"/>
      <c r="Q1277" s="237"/>
      <c r="R1277" s="237"/>
      <c r="S1277" s="237"/>
      <c r="T1277" s="238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9" t="s">
        <v>150</v>
      </c>
      <c r="AU1277" s="239" t="s">
        <v>148</v>
      </c>
      <c r="AV1277" s="13" t="s">
        <v>81</v>
      </c>
      <c r="AW1277" s="13" t="s">
        <v>30</v>
      </c>
      <c r="AX1277" s="13" t="s">
        <v>73</v>
      </c>
      <c r="AY1277" s="239" t="s">
        <v>139</v>
      </c>
    </row>
    <row r="1278" s="14" customFormat="1">
      <c r="A1278" s="14"/>
      <c r="B1278" s="240"/>
      <c r="C1278" s="241"/>
      <c r="D1278" s="231" t="s">
        <v>150</v>
      </c>
      <c r="E1278" s="242" t="s">
        <v>1</v>
      </c>
      <c r="F1278" s="243" t="s">
        <v>1530</v>
      </c>
      <c r="G1278" s="241"/>
      <c r="H1278" s="244">
        <v>26.096</v>
      </c>
      <c r="I1278" s="245"/>
      <c r="J1278" s="241"/>
      <c r="K1278" s="241"/>
      <c r="L1278" s="246"/>
      <c r="M1278" s="247"/>
      <c r="N1278" s="248"/>
      <c r="O1278" s="248"/>
      <c r="P1278" s="248"/>
      <c r="Q1278" s="248"/>
      <c r="R1278" s="248"/>
      <c r="S1278" s="248"/>
      <c r="T1278" s="24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0" t="s">
        <v>150</v>
      </c>
      <c r="AU1278" s="250" t="s">
        <v>148</v>
      </c>
      <c r="AV1278" s="14" t="s">
        <v>148</v>
      </c>
      <c r="AW1278" s="14" t="s">
        <v>30</v>
      </c>
      <c r="AX1278" s="14" t="s">
        <v>73</v>
      </c>
      <c r="AY1278" s="250" t="s">
        <v>139</v>
      </c>
    </row>
    <row r="1279" s="13" customFormat="1">
      <c r="A1279" s="13"/>
      <c r="B1279" s="229"/>
      <c r="C1279" s="230"/>
      <c r="D1279" s="231" t="s">
        <v>150</v>
      </c>
      <c r="E1279" s="232" t="s">
        <v>1</v>
      </c>
      <c r="F1279" s="233" t="s">
        <v>202</v>
      </c>
      <c r="G1279" s="230"/>
      <c r="H1279" s="232" t="s">
        <v>1</v>
      </c>
      <c r="I1279" s="234"/>
      <c r="J1279" s="230"/>
      <c r="K1279" s="230"/>
      <c r="L1279" s="235"/>
      <c r="M1279" s="236"/>
      <c r="N1279" s="237"/>
      <c r="O1279" s="237"/>
      <c r="P1279" s="237"/>
      <c r="Q1279" s="237"/>
      <c r="R1279" s="237"/>
      <c r="S1279" s="237"/>
      <c r="T1279" s="23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9" t="s">
        <v>150</v>
      </c>
      <c r="AU1279" s="239" t="s">
        <v>148</v>
      </c>
      <c r="AV1279" s="13" t="s">
        <v>81</v>
      </c>
      <c r="AW1279" s="13" t="s">
        <v>30</v>
      </c>
      <c r="AX1279" s="13" t="s">
        <v>73</v>
      </c>
      <c r="AY1279" s="239" t="s">
        <v>139</v>
      </c>
    </row>
    <row r="1280" s="14" customFormat="1">
      <c r="A1280" s="14"/>
      <c r="B1280" s="240"/>
      <c r="C1280" s="241"/>
      <c r="D1280" s="231" t="s">
        <v>150</v>
      </c>
      <c r="E1280" s="242" t="s">
        <v>1</v>
      </c>
      <c r="F1280" s="243" t="s">
        <v>1531</v>
      </c>
      <c r="G1280" s="241"/>
      <c r="H1280" s="244">
        <v>22.004000000000001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0" t="s">
        <v>150</v>
      </c>
      <c r="AU1280" s="250" t="s">
        <v>148</v>
      </c>
      <c r="AV1280" s="14" t="s">
        <v>148</v>
      </c>
      <c r="AW1280" s="14" t="s">
        <v>30</v>
      </c>
      <c r="AX1280" s="14" t="s">
        <v>73</v>
      </c>
      <c r="AY1280" s="250" t="s">
        <v>139</v>
      </c>
    </row>
    <row r="1281" s="15" customFormat="1">
      <c r="A1281" s="15"/>
      <c r="B1281" s="251"/>
      <c r="C1281" s="252"/>
      <c r="D1281" s="231" t="s">
        <v>150</v>
      </c>
      <c r="E1281" s="253" t="s">
        <v>1</v>
      </c>
      <c r="F1281" s="254" t="s">
        <v>164</v>
      </c>
      <c r="G1281" s="252"/>
      <c r="H1281" s="255">
        <v>48.100000000000001</v>
      </c>
      <c r="I1281" s="256"/>
      <c r="J1281" s="252"/>
      <c r="K1281" s="252"/>
      <c r="L1281" s="257"/>
      <c r="M1281" s="258"/>
      <c r="N1281" s="259"/>
      <c r="O1281" s="259"/>
      <c r="P1281" s="259"/>
      <c r="Q1281" s="259"/>
      <c r="R1281" s="259"/>
      <c r="S1281" s="259"/>
      <c r="T1281" s="260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61" t="s">
        <v>150</v>
      </c>
      <c r="AU1281" s="261" t="s">
        <v>148</v>
      </c>
      <c r="AV1281" s="15" t="s">
        <v>147</v>
      </c>
      <c r="AW1281" s="15" t="s">
        <v>30</v>
      </c>
      <c r="AX1281" s="15" t="s">
        <v>81</v>
      </c>
      <c r="AY1281" s="261" t="s">
        <v>139</v>
      </c>
    </row>
    <row r="1282" s="2" customFormat="1" ht="24.15" customHeight="1">
      <c r="A1282" s="38"/>
      <c r="B1282" s="39"/>
      <c r="C1282" s="215" t="s">
        <v>1541</v>
      </c>
      <c r="D1282" s="215" t="s">
        <v>143</v>
      </c>
      <c r="E1282" s="216" t="s">
        <v>1542</v>
      </c>
      <c r="F1282" s="217" t="s">
        <v>1543</v>
      </c>
      <c r="G1282" s="218" t="s">
        <v>436</v>
      </c>
      <c r="H1282" s="219">
        <v>1.089</v>
      </c>
      <c r="I1282" s="220"/>
      <c r="J1282" s="221">
        <f>ROUND(I1282*H1282,2)</f>
        <v>0</v>
      </c>
      <c r="K1282" s="222"/>
      <c r="L1282" s="44"/>
      <c r="M1282" s="223" t="s">
        <v>1</v>
      </c>
      <c r="N1282" s="224" t="s">
        <v>39</v>
      </c>
      <c r="O1282" s="91"/>
      <c r="P1282" s="225">
        <f>O1282*H1282</f>
        <v>0</v>
      </c>
      <c r="Q1282" s="225">
        <v>0</v>
      </c>
      <c r="R1282" s="225">
        <f>Q1282*H1282</f>
        <v>0</v>
      </c>
      <c r="S1282" s="225">
        <v>0</v>
      </c>
      <c r="T1282" s="226">
        <f>S1282*H1282</f>
        <v>0</v>
      </c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R1282" s="227" t="s">
        <v>278</v>
      </c>
      <c r="AT1282" s="227" t="s">
        <v>143</v>
      </c>
      <c r="AU1282" s="227" t="s">
        <v>148</v>
      </c>
      <c r="AY1282" s="17" t="s">
        <v>139</v>
      </c>
      <c r="BE1282" s="228">
        <f>IF(N1282="základní",J1282,0)</f>
        <v>0</v>
      </c>
      <c r="BF1282" s="228">
        <f>IF(N1282="snížená",J1282,0)</f>
        <v>0</v>
      </c>
      <c r="BG1282" s="228">
        <f>IF(N1282="zákl. přenesená",J1282,0)</f>
        <v>0</v>
      </c>
      <c r="BH1282" s="228">
        <f>IF(N1282="sníž. přenesená",J1282,0)</f>
        <v>0</v>
      </c>
      <c r="BI1282" s="228">
        <f>IF(N1282="nulová",J1282,0)</f>
        <v>0</v>
      </c>
      <c r="BJ1282" s="17" t="s">
        <v>148</v>
      </c>
      <c r="BK1282" s="228">
        <f>ROUND(I1282*H1282,2)</f>
        <v>0</v>
      </c>
      <c r="BL1282" s="17" t="s">
        <v>278</v>
      </c>
      <c r="BM1282" s="227" t="s">
        <v>1544</v>
      </c>
    </row>
    <row r="1283" s="2" customFormat="1" ht="24.15" customHeight="1">
      <c r="A1283" s="38"/>
      <c r="B1283" s="39"/>
      <c r="C1283" s="215" t="s">
        <v>1545</v>
      </c>
      <c r="D1283" s="215" t="s">
        <v>143</v>
      </c>
      <c r="E1283" s="216" t="s">
        <v>1546</v>
      </c>
      <c r="F1283" s="217" t="s">
        <v>1547</v>
      </c>
      <c r="G1283" s="218" t="s">
        <v>436</v>
      </c>
      <c r="H1283" s="219">
        <v>3.2669999999999999</v>
      </c>
      <c r="I1283" s="220"/>
      <c r="J1283" s="221">
        <f>ROUND(I1283*H1283,2)</f>
        <v>0</v>
      </c>
      <c r="K1283" s="222"/>
      <c r="L1283" s="44"/>
      <c r="M1283" s="223" t="s">
        <v>1</v>
      </c>
      <c r="N1283" s="224" t="s">
        <v>39</v>
      </c>
      <c r="O1283" s="91"/>
      <c r="P1283" s="225">
        <f>O1283*H1283</f>
        <v>0</v>
      </c>
      <c r="Q1283" s="225">
        <v>0</v>
      </c>
      <c r="R1283" s="225">
        <f>Q1283*H1283</f>
        <v>0</v>
      </c>
      <c r="S1283" s="225">
        <v>0</v>
      </c>
      <c r="T1283" s="226">
        <f>S1283*H1283</f>
        <v>0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227" t="s">
        <v>278</v>
      </c>
      <c r="AT1283" s="227" t="s">
        <v>143</v>
      </c>
      <c r="AU1283" s="227" t="s">
        <v>148</v>
      </c>
      <c r="AY1283" s="17" t="s">
        <v>139</v>
      </c>
      <c r="BE1283" s="228">
        <f>IF(N1283="základní",J1283,0)</f>
        <v>0</v>
      </c>
      <c r="BF1283" s="228">
        <f>IF(N1283="snížená",J1283,0)</f>
        <v>0</v>
      </c>
      <c r="BG1283" s="228">
        <f>IF(N1283="zákl. přenesená",J1283,0)</f>
        <v>0</v>
      </c>
      <c r="BH1283" s="228">
        <f>IF(N1283="sníž. přenesená",J1283,0)</f>
        <v>0</v>
      </c>
      <c r="BI1283" s="228">
        <f>IF(N1283="nulová",J1283,0)</f>
        <v>0</v>
      </c>
      <c r="BJ1283" s="17" t="s">
        <v>148</v>
      </c>
      <c r="BK1283" s="228">
        <f>ROUND(I1283*H1283,2)</f>
        <v>0</v>
      </c>
      <c r="BL1283" s="17" t="s">
        <v>278</v>
      </c>
      <c r="BM1283" s="227" t="s">
        <v>1548</v>
      </c>
    </row>
    <row r="1284" s="14" customFormat="1">
      <c r="A1284" s="14"/>
      <c r="B1284" s="240"/>
      <c r="C1284" s="241"/>
      <c r="D1284" s="231" t="s">
        <v>150</v>
      </c>
      <c r="E1284" s="241"/>
      <c r="F1284" s="243" t="s">
        <v>1549</v>
      </c>
      <c r="G1284" s="241"/>
      <c r="H1284" s="244">
        <v>3.2669999999999999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0" t="s">
        <v>150</v>
      </c>
      <c r="AU1284" s="250" t="s">
        <v>148</v>
      </c>
      <c r="AV1284" s="14" t="s">
        <v>148</v>
      </c>
      <c r="AW1284" s="14" t="s">
        <v>4</v>
      </c>
      <c r="AX1284" s="14" t="s">
        <v>81</v>
      </c>
      <c r="AY1284" s="250" t="s">
        <v>139</v>
      </c>
    </row>
    <row r="1285" s="12" customFormat="1" ht="22.8" customHeight="1">
      <c r="A1285" s="12"/>
      <c r="B1285" s="199"/>
      <c r="C1285" s="200"/>
      <c r="D1285" s="201" t="s">
        <v>72</v>
      </c>
      <c r="E1285" s="213" t="s">
        <v>1550</v>
      </c>
      <c r="F1285" s="213" t="s">
        <v>1551</v>
      </c>
      <c r="G1285" s="200"/>
      <c r="H1285" s="200"/>
      <c r="I1285" s="203"/>
      <c r="J1285" s="214">
        <f>BK1285</f>
        <v>0</v>
      </c>
      <c r="K1285" s="200"/>
      <c r="L1285" s="205"/>
      <c r="M1285" s="206"/>
      <c r="N1285" s="207"/>
      <c r="O1285" s="207"/>
      <c r="P1285" s="208">
        <f>SUM(P1286:P1322)</f>
        <v>0</v>
      </c>
      <c r="Q1285" s="207"/>
      <c r="R1285" s="208">
        <f>SUM(R1286:R1322)</f>
        <v>0.20142142000000002</v>
      </c>
      <c r="S1285" s="207"/>
      <c r="T1285" s="209">
        <f>SUM(T1286:T1322)</f>
        <v>0.21076050000000002</v>
      </c>
      <c r="U1285" s="12"/>
      <c r="V1285" s="12"/>
      <c r="W1285" s="12"/>
      <c r="X1285" s="12"/>
      <c r="Y1285" s="12"/>
      <c r="Z1285" s="12"/>
      <c r="AA1285" s="12"/>
      <c r="AB1285" s="12"/>
      <c r="AC1285" s="12"/>
      <c r="AD1285" s="12"/>
      <c r="AE1285" s="12"/>
      <c r="AR1285" s="210" t="s">
        <v>148</v>
      </c>
      <c r="AT1285" s="211" t="s">
        <v>72</v>
      </c>
      <c r="AU1285" s="211" t="s">
        <v>81</v>
      </c>
      <c r="AY1285" s="210" t="s">
        <v>139</v>
      </c>
      <c r="BK1285" s="212">
        <f>SUM(BK1286:BK1322)</f>
        <v>0</v>
      </c>
    </row>
    <row r="1286" s="2" customFormat="1" ht="16.5" customHeight="1">
      <c r="A1286" s="38"/>
      <c r="B1286" s="39"/>
      <c r="C1286" s="215" t="s">
        <v>1552</v>
      </c>
      <c r="D1286" s="215" t="s">
        <v>143</v>
      </c>
      <c r="E1286" s="216" t="s">
        <v>1553</v>
      </c>
      <c r="F1286" s="217" t="s">
        <v>1554</v>
      </c>
      <c r="G1286" s="218" t="s">
        <v>160</v>
      </c>
      <c r="H1286" s="219">
        <v>12</v>
      </c>
      <c r="I1286" s="220"/>
      <c r="J1286" s="221">
        <f>ROUND(I1286*H1286,2)</f>
        <v>0</v>
      </c>
      <c r="K1286" s="222"/>
      <c r="L1286" s="44"/>
      <c r="M1286" s="223" t="s">
        <v>1</v>
      </c>
      <c r="N1286" s="224" t="s">
        <v>39</v>
      </c>
      <c r="O1286" s="91"/>
      <c r="P1286" s="225">
        <f>O1286*H1286</f>
        <v>0</v>
      </c>
      <c r="Q1286" s="225">
        <v>0.00010000000000000001</v>
      </c>
      <c r="R1286" s="225">
        <f>Q1286*H1286</f>
        <v>0.0012000000000000001</v>
      </c>
      <c r="S1286" s="225">
        <v>0</v>
      </c>
      <c r="T1286" s="226">
        <f>S1286*H1286</f>
        <v>0</v>
      </c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R1286" s="227" t="s">
        <v>278</v>
      </c>
      <c r="AT1286" s="227" t="s">
        <v>143</v>
      </c>
      <c r="AU1286" s="227" t="s">
        <v>148</v>
      </c>
      <c r="AY1286" s="17" t="s">
        <v>139</v>
      </c>
      <c r="BE1286" s="228">
        <f>IF(N1286="základní",J1286,0)</f>
        <v>0</v>
      </c>
      <c r="BF1286" s="228">
        <f>IF(N1286="snížená",J1286,0)</f>
        <v>0</v>
      </c>
      <c r="BG1286" s="228">
        <f>IF(N1286="zákl. přenesená",J1286,0)</f>
        <v>0</v>
      </c>
      <c r="BH1286" s="228">
        <f>IF(N1286="sníž. přenesená",J1286,0)</f>
        <v>0</v>
      </c>
      <c r="BI1286" s="228">
        <f>IF(N1286="nulová",J1286,0)</f>
        <v>0</v>
      </c>
      <c r="BJ1286" s="17" t="s">
        <v>148</v>
      </c>
      <c r="BK1286" s="228">
        <f>ROUND(I1286*H1286,2)</f>
        <v>0</v>
      </c>
      <c r="BL1286" s="17" t="s">
        <v>278</v>
      </c>
      <c r="BM1286" s="227" t="s">
        <v>1555</v>
      </c>
    </row>
    <row r="1287" s="14" customFormat="1">
      <c r="A1287" s="14"/>
      <c r="B1287" s="240"/>
      <c r="C1287" s="241"/>
      <c r="D1287" s="231" t="s">
        <v>150</v>
      </c>
      <c r="E1287" s="242" t="s">
        <v>1</v>
      </c>
      <c r="F1287" s="243" t="s">
        <v>1556</v>
      </c>
      <c r="G1287" s="241"/>
      <c r="H1287" s="244">
        <v>12</v>
      </c>
      <c r="I1287" s="245"/>
      <c r="J1287" s="241"/>
      <c r="K1287" s="241"/>
      <c r="L1287" s="246"/>
      <c r="M1287" s="247"/>
      <c r="N1287" s="248"/>
      <c r="O1287" s="248"/>
      <c r="P1287" s="248"/>
      <c r="Q1287" s="248"/>
      <c r="R1287" s="248"/>
      <c r="S1287" s="248"/>
      <c r="T1287" s="24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0" t="s">
        <v>150</v>
      </c>
      <c r="AU1287" s="250" t="s">
        <v>148</v>
      </c>
      <c r="AV1287" s="14" t="s">
        <v>148</v>
      </c>
      <c r="AW1287" s="14" t="s">
        <v>30</v>
      </c>
      <c r="AX1287" s="14" t="s">
        <v>81</v>
      </c>
      <c r="AY1287" s="250" t="s">
        <v>139</v>
      </c>
    </row>
    <row r="1288" s="2" customFormat="1" ht="24.15" customHeight="1">
      <c r="A1288" s="38"/>
      <c r="B1288" s="39"/>
      <c r="C1288" s="215" t="s">
        <v>398</v>
      </c>
      <c r="D1288" s="215" t="s">
        <v>143</v>
      </c>
      <c r="E1288" s="216" t="s">
        <v>1557</v>
      </c>
      <c r="F1288" s="217" t="s">
        <v>1558</v>
      </c>
      <c r="G1288" s="218" t="s">
        <v>160</v>
      </c>
      <c r="H1288" s="219">
        <v>11</v>
      </c>
      <c r="I1288" s="220"/>
      <c r="J1288" s="221">
        <f>ROUND(I1288*H1288,2)</f>
        <v>0</v>
      </c>
      <c r="K1288" s="222"/>
      <c r="L1288" s="44"/>
      <c r="M1288" s="223" t="s">
        <v>1</v>
      </c>
      <c r="N1288" s="224" t="s">
        <v>39</v>
      </c>
      <c r="O1288" s="91"/>
      <c r="P1288" s="225">
        <f>O1288*H1288</f>
        <v>0</v>
      </c>
      <c r="Q1288" s="225">
        <v>0</v>
      </c>
      <c r="R1288" s="225">
        <f>Q1288*H1288</f>
        <v>0</v>
      </c>
      <c r="S1288" s="225">
        <v>0.017250000000000001</v>
      </c>
      <c r="T1288" s="226">
        <f>S1288*H1288</f>
        <v>0.18975000000000003</v>
      </c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R1288" s="227" t="s">
        <v>278</v>
      </c>
      <c r="AT1288" s="227" t="s">
        <v>143</v>
      </c>
      <c r="AU1288" s="227" t="s">
        <v>148</v>
      </c>
      <c r="AY1288" s="17" t="s">
        <v>139</v>
      </c>
      <c r="BE1288" s="228">
        <f>IF(N1288="základní",J1288,0)</f>
        <v>0</v>
      </c>
      <c r="BF1288" s="228">
        <f>IF(N1288="snížená",J1288,0)</f>
        <v>0</v>
      </c>
      <c r="BG1288" s="228">
        <f>IF(N1288="zákl. přenesená",J1288,0)</f>
        <v>0</v>
      </c>
      <c r="BH1288" s="228">
        <f>IF(N1288="sníž. přenesená",J1288,0)</f>
        <v>0</v>
      </c>
      <c r="BI1288" s="228">
        <f>IF(N1288="nulová",J1288,0)</f>
        <v>0</v>
      </c>
      <c r="BJ1288" s="17" t="s">
        <v>148</v>
      </c>
      <c r="BK1288" s="228">
        <f>ROUND(I1288*H1288,2)</f>
        <v>0</v>
      </c>
      <c r="BL1288" s="17" t="s">
        <v>278</v>
      </c>
      <c r="BM1288" s="227" t="s">
        <v>1559</v>
      </c>
    </row>
    <row r="1289" s="13" customFormat="1">
      <c r="A1289" s="13"/>
      <c r="B1289" s="229"/>
      <c r="C1289" s="230"/>
      <c r="D1289" s="231" t="s">
        <v>150</v>
      </c>
      <c r="E1289" s="232" t="s">
        <v>1</v>
      </c>
      <c r="F1289" s="233" t="s">
        <v>1560</v>
      </c>
      <c r="G1289" s="230"/>
      <c r="H1289" s="232" t="s">
        <v>1</v>
      </c>
      <c r="I1289" s="234"/>
      <c r="J1289" s="230"/>
      <c r="K1289" s="230"/>
      <c r="L1289" s="235"/>
      <c r="M1289" s="236"/>
      <c r="N1289" s="237"/>
      <c r="O1289" s="237"/>
      <c r="P1289" s="237"/>
      <c r="Q1289" s="237"/>
      <c r="R1289" s="237"/>
      <c r="S1289" s="237"/>
      <c r="T1289" s="23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9" t="s">
        <v>150</v>
      </c>
      <c r="AU1289" s="239" t="s">
        <v>148</v>
      </c>
      <c r="AV1289" s="13" t="s">
        <v>81</v>
      </c>
      <c r="AW1289" s="13" t="s">
        <v>30</v>
      </c>
      <c r="AX1289" s="13" t="s">
        <v>73</v>
      </c>
      <c r="AY1289" s="239" t="s">
        <v>139</v>
      </c>
    </row>
    <row r="1290" s="14" customFormat="1">
      <c r="A1290" s="14"/>
      <c r="B1290" s="240"/>
      <c r="C1290" s="241"/>
      <c r="D1290" s="231" t="s">
        <v>150</v>
      </c>
      <c r="E1290" s="242" t="s">
        <v>1</v>
      </c>
      <c r="F1290" s="243" t="s">
        <v>1561</v>
      </c>
      <c r="G1290" s="241"/>
      <c r="H1290" s="244">
        <v>6.2000000000000002</v>
      </c>
      <c r="I1290" s="245"/>
      <c r="J1290" s="241"/>
      <c r="K1290" s="241"/>
      <c r="L1290" s="246"/>
      <c r="M1290" s="247"/>
      <c r="N1290" s="248"/>
      <c r="O1290" s="248"/>
      <c r="P1290" s="248"/>
      <c r="Q1290" s="248"/>
      <c r="R1290" s="248"/>
      <c r="S1290" s="248"/>
      <c r="T1290" s="249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0" t="s">
        <v>150</v>
      </c>
      <c r="AU1290" s="250" t="s">
        <v>148</v>
      </c>
      <c r="AV1290" s="14" t="s">
        <v>148</v>
      </c>
      <c r="AW1290" s="14" t="s">
        <v>30</v>
      </c>
      <c r="AX1290" s="14" t="s">
        <v>73</v>
      </c>
      <c r="AY1290" s="250" t="s">
        <v>139</v>
      </c>
    </row>
    <row r="1291" s="13" customFormat="1">
      <c r="A1291" s="13"/>
      <c r="B1291" s="229"/>
      <c r="C1291" s="230"/>
      <c r="D1291" s="231" t="s">
        <v>150</v>
      </c>
      <c r="E1291" s="232" t="s">
        <v>1</v>
      </c>
      <c r="F1291" s="233" t="s">
        <v>1562</v>
      </c>
      <c r="G1291" s="230"/>
      <c r="H1291" s="232" t="s">
        <v>1</v>
      </c>
      <c r="I1291" s="234"/>
      <c r="J1291" s="230"/>
      <c r="K1291" s="230"/>
      <c r="L1291" s="235"/>
      <c r="M1291" s="236"/>
      <c r="N1291" s="237"/>
      <c r="O1291" s="237"/>
      <c r="P1291" s="237"/>
      <c r="Q1291" s="237"/>
      <c r="R1291" s="237"/>
      <c r="S1291" s="237"/>
      <c r="T1291" s="23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9" t="s">
        <v>150</v>
      </c>
      <c r="AU1291" s="239" t="s">
        <v>148</v>
      </c>
      <c r="AV1291" s="13" t="s">
        <v>81</v>
      </c>
      <c r="AW1291" s="13" t="s">
        <v>30</v>
      </c>
      <c r="AX1291" s="13" t="s">
        <v>73</v>
      </c>
      <c r="AY1291" s="239" t="s">
        <v>139</v>
      </c>
    </row>
    <row r="1292" s="14" customFormat="1">
      <c r="A1292" s="14"/>
      <c r="B1292" s="240"/>
      <c r="C1292" s="241"/>
      <c r="D1292" s="231" t="s">
        <v>150</v>
      </c>
      <c r="E1292" s="242" t="s">
        <v>1</v>
      </c>
      <c r="F1292" s="243" t="s">
        <v>1563</v>
      </c>
      <c r="G1292" s="241"/>
      <c r="H1292" s="244">
        <v>4.7999999999999998</v>
      </c>
      <c r="I1292" s="245"/>
      <c r="J1292" s="241"/>
      <c r="K1292" s="241"/>
      <c r="L1292" s="246"/>
      <c r="M1292" s="247"/>
      <c r="N1292" s="248"/>
      <c r="O1292" s="248"/>
      <c r="P1292" s="248"/>
      <c r="Q1292" s="248"/>
      <c r="R1292" s="248"/>
      <c r="S1292" s="248"/>
      <c r="T1292" s="249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0" t="s">
        <v>150</v>
      </c>
      <c r="AU1292" s="250" t="s">
        <v>148</v>
      </c>
      <c r="AV1292" s="14" t="s">
        <v>148</v>
      </c>
      <c r="AW1292" s="14" t="s">
        <v>30</v>
      </c>
      <c r="AX1292" s="14" t="s">
        <v>73</v>
      </c>
      <c r="AY1292" s="250" t="s">
        <v>139</v>
      </c>
    </row>
    <row r="1293" s="15" customFormat="1">
      <c r="A1293" s="15"/>
      <c r="B1293" s="251"/>
      <c r="C1293" s="252"/>
      <c r="D1293" s="231" t="s">
        <v>150</v>
      </c>
      <c r="E1293" s="253" t="s">
        <v>1</v>
      </c>
      <c r="F1293" s="254" t="s">
        <v>164</v>
      </c>
      <c r="G1293" s="252"/>
      <c r="H1293" s="255">
        <v>11</v>
      </c>
      <c r="I1293" s="256"/>
      <c r="J1293" s="252"/>
      <c r="K1293" s="252"/>
      <c r="L1293" s="257"/>
      <c r="M1293" s="258"/>
      <c r="N1293" s="259"/>
      <c r="O1293" s="259"/>
      <c r="P1293" s="259"/>
      <c r="Q1293" s="259"/>
      <c r="R1293" s="259"/>
      <c r="S1293" s="259"/>
      <c r="T1293" s="260"/>
      <c r="U1293" s="15"/>
      <c r="V1293" s="15"/>
      <c r="W1293" s="15"/>
      <c r="X1293" s="15"/>
      <c r="Y1293" s="15"/>
      <c r="Z1293" s="15"/>
      <c r="AA1293" s="15"/>
      <c r="AB1293" s="15"/>
      <c r="AC1293" s="15"/>
      <c r="AD1293" s="15"/>
      <c r="AE1293" s="15"/>
      <c r="AT1293" s="261" t="s">
        <v>150</v>
      </c>
      <c r="AU1293" s="261" t="s">
        <v>148</v>
      </c>
      <c r="AV1293" s="15" t="s">
        <v>147</v>
      </c>
      <c r="AW1293" s="15" t="s">
        <v>30</v>
      </c>
      <c r="AX1293" s="15" t="s">
        <v>81</v>
      </c>
      <c r="AY1293" s="261" t="s">
        <v>139</v>
      </c>
    </row>
    <row r="1294" s="2" customFormat="1" ht="24.15" customHeight="1">
      <c r="A1294" s="38"/>
      <c r="B1294" s="39"/>
      <c r="C1294" s="215" t="s">
        <v>1564</v>
      </c>
      <c r="D1294" s="215" t="s">
        <v>143</v>
      </c>
      <c r="E1294" s="216" t="s">
        <v>1565</v>
      </c>
      <c r="F1294" s="217" t="s">
        <v>1566</v>
      </c>
      <c r="G1294" s="218" t="s">
        <v>160</v>
      </c>
      <c r="H1294" s="219">
        <v>1.218</v>
      </c>
      <c r="I1294" s="220"/>
      <c r="J1294" s="221">
        <f>ROUND(I1294*H1294,2)</f>
        <v>0</v>
      </c>
      <c r="K1294" s="222"/>
      <c r="L1294" s="44"/>
      <c r="M1294" s="223" t="s">
        <v>1</v>
      </c>
      <c r="N1294" s="224" t="s">
        <v>39</v>
      </c>
      <c r="O1294" s="91"/>
      <c r="P1294" s="225">
        <f>O1294*H1294</f>
        <v>0</v>
      </c>
      <c r="Q1294" s="225">
        <v>0.012590000000000001</v>
      </c>
      <c r="R1294" s="225">
        <f>Q1294*H1294</f>
        <v>0.01533462</v>
      </c>
      <c r="S1294" s="225">
        <v>0</v>
      </c>
      <c r="T1294" s="226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27" t="s">
        <v>278</v>
      </c>
      <c r="AT1294" s="227" t="s">
        <v>143</v>
      </c>
      <c r="AU1294" s="227" t="s">
        <v>148</v>
      </c>
      <c r="AY1294" s="17" t="s">
        <v>139</v>
      </c>
      <c r="BE1294" s="228">
        <f>IF(N1294="základní",J1294,0)</f>
        <v>0</v>
      </c>
      <c r="BF1294" s="228">
        <f>IF(N1294="snížená",J1294,0)</f>
        <v>0</v>
      </c>
      <c r="BG1294" s="228">
        <f>IF(N1294="zákl. přenesená",J1294,0)</f>
        <v>0</v>
      </c>
      <c r="BH1294" s="228">
        <f>IF(N1294="sníž. přenesená",J1294,0)</f>
        <v>0</v>
      </c>
      <c r="BI1294" s="228">
        <f>IF(N1294="nulová",J1294,0)</f>
        <v>0</v>
      </c>
      <c r="BJ1294" s="17" t="s">
        <v>148</v>
      </c>
      <c r="BK1294" s="228">
        <f>ROUND(I1294*H1294,2)</f>
        <v>0</v>
      </c>
      <c r="BL1294" s="17" t="s">
        <v>278</v>
      </c>
      <c r="BM1294" s="227" t="s">
        <v>1567</v>
      </c>
    </row>
    <row r="1295" s="13" customFormat="1">
      <c r="A1295" s="13"/>
      <c r="B1295" s="229"/>
      <c r="C1295" s="230"/>
      <c r="D1295" s="231" t="s">
        <v>150</v>
      </c>
      <c r="E1295" s="232" t="s">
        <v>1</v>
      </c>
      <c r="F1295" s="233" t="s">
        <v>197</v>
      </c>
      <c r="G1295" s="230"/>
      <c r="H1295" s="232" t="s">
        <v>1</v>
      </c>
      <c r="I1295" s="234"/>
      <c r="J1295" s="230"/>
      <c r="K1295" s="230"/>
      <c r="L1295" s="235"/>
      <c r="M1295" s="236"/>
      <c r="N1295" s="237"/>
      <c r="O1295" s="237"/>
      <c r="P1295" s="237"/>
      <c r="Q1295" s="237"/>
      <c r="R1295" s="237"/>
      <c r="S1295" s="237"/>
      <c r="T1295" s="23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9" t="s">
        <v>150</v>
      </c>
      <c r="AU1295" s="239" t="s">
        <v>148</v>
      </c>
      <c r="AV1295" s="13" t="s">
        <v>81</v>
      </c>
      <c r="AW1295" s="13" t="s">
        <v>30</v>
      </c>
      <c r="AX1295" s="13" t="s">
        <v>73</v>
      </c>
      <c r="AY1295" s="239" t="s">
        <v>139</v>
      </c>
    </row>
    <row r="1296" s="14" customFormat="1">
      <c r="A1296" s="14"/>
      <c r="B1296" s="240"/>
      <c r="C1296" s="241"/>
      <c r="D1296" s="231" t="s">
        <v>150</v>
      </c>
      <c r="E1296" s="242" t="s">
        <v>1</v>
      </c>
      <c r="F1296" s="243" t="s">
        <v>344</v>
      </c>
      <c r="G1296" s="241"/>
      <c r="H1296" s="244">
        <v>1.218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0" t="s">
        <v>150</v>
      </c>
      <c r="AU1296" s="250" t="s">
        <v>148</v>
      </c>
      <c r="AV1296" s="14" t="s">
        <v>148</v>
      </c>
      <c r="AW1296" s="14" t="s">
        <v>30</v>
      </c>
      <c r="AX1296" s="14" t="s">
        <v>81</v>
      </c>
      <c r="AY1296" s="250" t="s">
        <v>139</v>
      </c>
    </row>
    <row r="1297" s="2" customFormat="1" ht="24.15" customHeight="1">
      <c r="A1297" s="38"/>
      <c r="B1297" s="39"/>
      <c r="C1297" s="215" t="s">
        <v>1568</v>
      </c>
      <c r="D1297" s="215" t="s">
        <v>143</v>
      </c>
      <c r="E1297" s="216" t="s">
        <v>1569</v>
      </c>
      <c r="F1297" s="217" t="s">
        <v>1570</v>
      </c>
      <c r="G1297" s="218" t="s">
        <v>160</v>
      </c>
      <c r="H1297" s="219">
        <v>1.218</v>
      </c>
      <c r="I1297" s="220"/>
      <c r="J1297" s="221">
        <f>ROUND(I1297*H1297,2)</f>
        <v>0</v>
      </c>
      <c r="K1297" s="222"/>
      <c r="L1297" s="44"/>
      <c r="M1297" s="223" t="s">
        <v>1</v>
      </c>
      <c r="N1297" s="224" t="s">
        <v>39</v>
      </c>
      <c r="O1297" s="91"/>
      <c r="P1297" s="225">
        <f>O1297*H1297</f>
        <v>0</v>
      </c>
      <c r="Q1297" s="225">
        <v>0</v>
      </c>
      <c r="R1297" s="225">
        <f>Q1297*H1297</f>
        <v>0</v>
      </c>
      <c r="S1297" s="225">
        <v>0.017250000000000001</v>
      </c>
      <c r="T1297" s="226">
        <f>S1297*H1297</f>
        <v>0.021010500000000001</v>
      </c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R1297" s="227" t="s">
        <v>278</v>
      </c>
      <c r="AT1297" s="227" t="s">
        <v>143</v>
      </c>
      <c r="AU1297" s="227" t="s">
        <v>148</v>
      </c>
      <c r="AY1297" s="17" t="s">
        <v>139</v>
      </c>
      <c r="BE1297" s="228">
        <f>IF(N1297="základní",J1297,0)</f>
        <v>0</v>
      </c>
      <c r="BF1297" s="228">
        <f>IF(N1297="snížená",J1297,0)</f>
        <v>0</v>
      </c>
      <c r="BG1297" s="228">
        <f>IF(N1297="zákl. přenesená",J1297,0)</f>
        <v>0</v>
      </c>
      <c r="BH1297" s="228">
        <f>IF(N1297="sníž. přenesená",J1297,0)</f>
        <v>0</v>
      </c>
      <c r="BI1297" s="228">
        <f>IF(N1297="nulová",J1297,0)</f>
        <v>0</v>
      </c>
      <c r="BJ1297" s="17" t="s">
        <v>148</v>
      </c>
      <c r="BK1297" s="228">
        <f>ROUND(I1297*H1297,2)</f>
        <v>0</v>
      </c>
      <c r="BL1297" s="17" t="s">
        <v>278</v>
      </c>
      <c r="BM1297" s="227" t="s">
        <v>1571</v>
      </c>
    </row>
    <row r="1298" s="13" customFormat="1">
      <c r="A1298" s="13"/>
      <c r="B1298" s="229"/>
      <c r="C1298" s="230"/>
      <c r="D1298" s="231" t="s">
        <v>150</v>
      </c>
      <c r="E1298" s="232" t="s">
        <v>1</v>
      </c>
      <c r="F1298" s="233" t="s">
        <v>197</v>
      </c>
      <c r="G1298" s="230"/>
      <c r="H1298" s="232" t="s">
        <v>1</v>
      </c>
      <c r="I1298" s="234"/>
      <c r="J1298" s="230"/>
      <c r="K1298" s="230"/>
      <c r="L1298" s="235"/>
      <c r="M1298" s="236"/>
      <c r="N1298" s="237"/>
      <c r="O1298" s="237"/>
      <c r="P1298" s="237"/>
      <c r="Q1298" s="237"/>
      <c r="R1298" s="237"/>
      <c r="S1298" s="237"/>
      <c r="T1298" s="23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9" t="s">
        <v>150</v>
      </c>
      <c r="AU1298" s="239" t="s">
        <v>148</v>
      </c>
      <c r="AV1298" s="13" t="s">
        <v>81</v>
      </c>
      <c r="AW1298" s="13" t="s">
        <v>30</v>
      </c>
      <c r="AX1298" s="13" t="s">
        <v>73</v>
      </c>
      <c r="AY1298" s="239" t="s">
        <v>139</v>
      </c>
    </row>
    <row r="1299" s="14" customFormat="1">
      <c r="A1299" s="14"/>
      <c r="B1299" s="240"/>
      <c r="C1299" s="241"/>
      <c r="D1299" s="231" t="s">
        <v>150</v>
      </c>
      <c r="E1299" s="242" t="s">
        <v>1</v>
      </c>
      <c r="F1299" s="243" t="s">
        <v>344</v>
      </c>
      <c r="G1299" s="241"/>
      <c r="H1299" s="244">
        <v>1.218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0" t="s">
        <v>150</v>
      </c>
      <c r="AU1299" s="250" t="s">
        <v>148</v>
      </c>
      <c r="AV1299" s="14" t="s">
        <v>148</v>
      </c>
      <c r="AW1299" s="14" t="s">
        <v>30</v>
      </c>
      <c r="AX1299" s="14" t="s">
        <v>73</v>
      </c>
      <c r="AY1299" s="250" t="s">
        <v>139</v>
      </c>
    </row>
    <row r="1300" s="15" customFormat="1">
      <c r="A1300" s="15"/>
      <c r="B1300" s="251"/>
      <c r="C1300" s="252"/>
      <c r="D1300" s="231" t="s">
        <v>150</v>
      </c>
      <c r="E1300" s="253" t="s">
        <v>1</v>
      </c>
      <c r="F1300" s="254" t="s">
        <v>164</v>
      </c>
      <c r="G1300" s="252"/>
      <c r="H1300" s="255">
        <v>1.218</v>
      </c>
      <c r="I1300" s="256"/>
      <c r="J1300" s="252"/>
      <c r="K1300" s="252"/>
      <c r="L1300" s="257"/>
      <c r="M1300" s="258"/>
      <c r="N1300" s="259"/>
      <c r="O1300" s="259"/>
      <c r="P1300" s="259"/>
      <c r="Q1300" s="259"/>
      <c r="R1300" s="259"/>
      <c r="S1300" s="259"/>
      <c r="T1300" s="260"/>
      <c r="U1300" s="15"/>
      <c r="V1300" s="15"/>
      <c r="W1300" s="15"/>
      <c r="X1300" s="15"/>
      <c r="Y1300" s="15"/>
      <c r="Z1300" s="15"/>
      <c r="AA1300" s="15"/>
      <c r="AB1300" s="15"/>
      <c r="AC1300" s="15"/>
      <c r="AD1300" s="15"/>
      <c r="AE1300" s="15"/>
      <c r="AT1300" s="261" t="s">
        <v>150</v>
      </c>
      <c r="AU1300" s="261" t="s">
        <v>148</v>
      </c>
      <c r="AV1300" s="15" t="s">
        <v>147</v>
      </c>
      <c r="AW1300" s="15" t="s">
        <v>30</v>
      </c>
      <c r="AX1300" s="15" t="s">
        <v>81</v>
      </c>
      <c r="AY1300" s="261" t="s">
        <v>139</v>
      </c>
    </row>
    <row r="1301" s="2" customFormat="1" ht="16.5" customHeight="1">
      <c r="A1301" s="38"/>
      <c r="B1301" s="39"/>
      <c r="C1301" s="215" t="s">
        <v>1572</v>
      </c>
      <c r="D1301" s="215" t="s">
        <v>143</v>
      </c>
      <c r="E1301" s="216" t="s">
        <v>1573</v>
      </c>
      <c r="F1301" s="217" t="s">
        <v>1574</v>
      </c>
      <c r="G1301" s="218" t="s">
        <v>160</v>
      </c>
      <c r="H1301" s="219">
        <v>1.218</v>
      </c>
      <c r="I1301" s="220"/>
      <c r="J1301" s="221">
        <f>ROUND(I1301*H1301,2)</f>
        <v>0</v>
      </c>
      <c r="K1301" s="222"/>
      <c r="L1301" s="44"/>
      <c r="M1301" s="223" t="s">
        <v>1</v>
      </c>
      <c r="N1301" s="224" t="s">
        <v>39</v>
      </c>
      <c r="O1301" s="91"/>
      <c r="P1301" s="225">
        <f>O1301*H1301</f>
        <v>0</v>
      </c>
      <c r="Q1301" s="225">
        <v>0.00010000000000000001</v>
      </c>
      <c r="R1301" s="225">
        <f>Q1301*H1301</f>
        <v>0.00012180000000000001</v>
      </c>
      <c r="S1301" s="225">
        <v>0</v>
      </c>
      <c r="T1301" s="226">
        <f>S1301*H1301</f>
        <v>0</v>
      </c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R1301" s="227" t="s">
        <v>278</v>
      </c>
      <c r="AT1301" s="227" t="s">
        <v>143</v>
      </c>
      <c r="AU1301" s="227" t="s">
        <v>148</v>
      </c>
      <c r="AY1301" s="17" t="s">
        <v>139</v>
      </c>
      <c r="BE1301" s="228">
        <f>IF(N1301="základní",J1301,0)</f>
        <v>0</v>
      </c>
      <c r="BF1301" s="228">
        <f>IF(N1301="snížená",J1301,0)</f>
        <v>0</v>
      </c>
      <c r="BG1301" s="228">
        <f>IF(N1301="zákl. přenesená",J1301,0)</f>
        <v>0</v>
      </c>
      <c r="BH1301" s="228">
        <f>IF(N1301="sníž. přenesená",J1301,0)</f>
        <v>0</v>
      </c>
      <c r="BI1301" s="228">
        <f>IF(N1301="nulová",J1301,0)</f>
        <v>0</v>
      </c>
      <c r="BJ1301" s="17" t="s">
        <v>148</v>
      </c>
      <c r="BK1301" s="228">
        <f>ROUND(I1301*H1301,2)</f>
        <v>0</v>
      </c>
      <c r="BL1301" s="17" t="s">
        <v>278</v>
      </c>
      <c r="BM1301" s="227" t="s">
        <v>1575</v>
      </c>
    </row>
    <row r="1302" s="13" customFormat="1">
      <c r="A1302" s="13"/>
      <c r="B1302" s="229"/>
      <c r="C1302" s="230"/>
      <c r="D1302" s="231" t="s">
        <v>150</v>
      </c>
      <c r="E1302" s="232" t="s">
        <v>1</v>
      </c>
      <c r="F1302" s="233" t="s">
        <v>197</v>
      </c>
      <c r="G1302" s="230"/>
      <c r="H1302" s="232" t="s">
        <v>1</v>
      </c>
      <c r="I1302" s="234"/>
      <c r="J1302" s="230"/>
      <c r="K1302" s="230"/>
      <c r="L1302" s="235"/>
      <c r="M1302" s="236"/>
      <c r="N1302" s="237"/>
      <c r="O1302" s="237"/>
      <c r="P1302" s="237"/>
      <c r="Q1302" s="237"/>
      <c r="R1302" s="237"/>
      <c r="S1302" s="237"/>
      <c r="T1302" s="238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9" t="s">
        <v>150</v>
      </c>
      <c r="AU1302" s="239" t="s">
        <v>148</v>
      </c>
      <c r="AV1302" s="13" t="s">
        <v>81</v>
      </c>
      <c r="AW1302" s="13" t="s">
        <v>30</v>
      </c>
      <c r="AX1302" s="13" t="s">
        <v>73</v>
      </c>
      <c r="AY1302" s="239" t="s">
        <v>139</v>
      </c>
    </row>
    <row r="1303" s="14" customFormat="1">
      <c r="A1303" s="14"/>
      <c r="B1303" s="240"/>
      <c r="C1303" s="241"/>
      <c r="D1303" s="231" t="s">
        <v>150</v>
      </c>
      <c r="E1303" s="242" t="s">
        <v>1</v>
      </c>
      <c r="F1303" s="243" t="s">
        <v>344</v>
      </c>
      <c r="G1303" s="241"/>
      <c r="H1303" s="244">
        <v>1.218</v>
      </c>
      <c r="I1303" s="245"/>
      <c r="J1303" s="241"/>
      <c r="K1303" s="241"/>
      <c r="L1303" s="246"/>
      <c r="M1303" s="247"/>
      <c r="N1303" s="248"/>
      <c r="O1303" s="248"/>
      <c r="P1303" s="248"/>
      <c r="Q1303" s="248"/>
      <c r="R1303" s="248"/>
      <c r="S1303" s="248"/>
      <c r="T1303" s="249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0" t="s">
        <v>150</v>
      </c>
      <c r="AU1303" s="250" t="s">
        <v>148</v>
      </c>
      <c r="AV1303" s="14" t="s">
        <v>148</v>
      </c>
      <c r="AW1303" s="14" t="s">
        <v>30</v>
      </c>
      <c r="AX1303" s="14" t="s">
        <v>81</v>
      </c>
      <c r="AY1303" s="250" t="s">
        <v>139</v>
      </c>
    </row>
    <row r="1304" s="2" customFormat="1" ht="21.75" customHeight="1">
      <c r="A1304" s="38"/>
      <c r="B1304" s="39"/>
      <c r="C1304" s="215" t="s">
        <v>1576</v>
      </c>
      <c r="D1304" s="215" t="s">
        <v>143</v>
      </c>
      <c r="E1304" s="216" t="s">
        <v>1577</v>
      </c>
      <c r="F1304" s="217" t="s">
        <v>1578</v>
      </c>
      <c r="G1304" s="218" t="s">
        <v>177</v>
      </c>
      <c r="H1304" s="219">
        <v>8.5</v>
      </c>
      <c r="I1304" s="220"/>
      <c r="J1304" s="221">
        <f>ROUND(I1304*H1304,2)</f>
        <v>0</v>
      </c>
      <c r="K1304" s="222"/>
      <c r="L1304" s="44"/>
      <c r="M1304" s="223" t="s">
        <v>1</v>
      </c>
      <c r="N1304" s="224" t="s">
        <v>39</v>
      </c>
      <c r="O1304" s="91"/>
      <c r="P1304" s="225">
        <f>O1304*H1304</f>
        <v>0</v>
      </c>
      <c r="Q1304" s="225">
        <v>0.0090600000000000003</v>
      </c>
      <c r="R1304" s="225">
        <f>Q1304*H1304</f>
        <v>0.077010000000000009</v>
      </c>
      <c r="S1304" s="225">
        <v>0</v>
      </c>
      <c r="T1304" s="226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227" t="s">
        <v>278</v>
      </c>
      <c r="AT1304" s="227" t="s">
        <v>143</v>
      </c>
      <c r="AU1304" s="227" t="s">
        <v>148</v>
      </c>
      <c r="AY1304" s="17" t="s">
        <v>139</v>
      </c>
      <c r="BE1304" s="228">
        <f>IF(N1304="základní",J1304,0)</f>
        <v>0</v>
      </c>
      <c r="BF1304" s="228">
        <f>IF(N1304="snížená",J1304,0)</f>
        <v>0</v>
      </c>
      <c r="BG1304" s="228">
        <f>IF(N1304="zákl. přenesená",J1304,0)</f>
        <v>0</v>
      </c>
      <c r="BH1304" s="228">
        <f>IF(N1304="sníž. přenesená",J1304,0)</f>
        <v>0</v>
      </c>
      <c r="BI1304" s="228">
        <f>IF(N1304="nulová",J1304,0)</f>
        <v>0</v>
      </c>
      <c r="BJ1304" s="17" t="s">
        <v>148</v>
      </c>
      <c r="BK1304" s="228">
        <f>ROUND(I1304*H1304,2)</f>
        <v>0</v>
      </c>
      <c r="BL1304" s="17" t="s">
        <v>278</v>
      </c>
      <c r="BM1304" s="227" t="s">
        <v>1579</v>
      </c>
    </row>
    <row r="1305" s="13" customFormat="1">
      <c r="A1305" s="13"/>
      <c r="B1305" s="229"/>
      <c r="C1305" s="230"/>
      <c r="D1305" s="231" t="s">
        <v>150</v>
      </c>
      <c r="E1305" s="232" t="s">
        <v>1</v>
      </c>
      <c r="F1305" s="233" t="s">
        <v>1580</v>
      </c>
      <c r="G1305" s="230"/>
      <c r="H1305" s="232" t="s">
        <v>1</v>
      </c>
      <c r="I1305" s="234"/>
      <c r="J1305" s="230"/>
      <c r="K1305" s="230"/>
      <c r="L1305" s="235"/>
      <c r="M1305" s="236"/>
      <c r="N1305" s="237"/>
      <c r="O1305" s="237"/>
      <c r="P1305" s="237"/>
      <c r="Q1305" s="237"/>
      <c r="R1305" s="237"/>
      <c r="S1305" s="237"/>
      <c r="T1305" s="23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9" t="s">
        <v>150</v>
      </c>
      <c r="AU1305" s="239" t="s">
        <v>148</v>
      </c>
      <c r="AV1305" s="13" t="s">
        <v>81</v>
      </c>
      <c r="AW1305" s="13" t="s">
        <v>30</v>
      </c>
      <c r="AX1305" s="13" t="s">
        <v>73</v>
      </c>
      <c r="AY1305" s="239" t="s">
        <v>139</v>
      </c>
    </row>
    <row r="1306" s="14" customFormat="1">
      <c r="A1306" s="14"/>
      <c r="B1306" s="240"/>
      <c r="C1306" s="241"/>
      <c r="D1306" s="231" t="s">
        <v>150</v>
      </c>
      <c r="E1306" s="242" t="s">
        <v>1</v>
      </c>
      <c r="F1306" s="243" t="s">
        <v>1581</v>
      </c>
      <c r="G1306" s="241"/>
      <c r="H1306" s="244">
        <v>4.5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150</v>
      </c>
      <c r="AU1306" s="250" t="s">
        <v>148</v>
      </c>
      <c r="AV1306" s="14" t="s">
        <v>148</v>
      </c>
      <c r="AW1306" s="14" t="s">
        <v>30</v>
      </c>
      <c r="AX1306" s="14" t="s">
        <v>73</v>
      </c>
      <c r="AY1306" s="250" t="s">
        <v>139</v>
      </c>
    </row>
    <row r="1307" s="13" customFormat="1">
      <c r="A1307" s="13"/>
      <c r="B1307" s="229"/>
      <c r="C1307" s="230"/>
      <c r="D1307" s="231" t="s">
        <v>150</v>
      </c>
      <c r="E1307" s="232" t="s">
        <v>1</v>
      </c>
      <c r="F1307" s="233" t="s">
        <v>1582</v>
      </c>
      <c r="G1307" s="230"/>
      <c r="H1307" s="232" t="s">
        <v>1</v>
      </c>
      <c r="I1307" s="234"/>
      <c r="J1307" s="230"/>
      <c r="K1307" s="230"/>
      <c r="L1307" s="235"/>
      <c r="M1307" s="236"/>
      <c r="N1307" s="237"/>
      <c r="O1307" s="237"/>
      <c r="P1307" s="237"/>
      <c r="Q1307" s="237"/>
      <c r="R1307" s="237"/>
      <c r="S1307" s="237"/>
      <c r="T1307" s="23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9" t="s">
        <v>150</v>
      </c>
      <c r="AU1307" s="239" t="s">
        <v>148</v>
      </c>
      <c r="AV1307" s="13" t="s">
        <v>81</v>
      </c>
      <c r="AW1307" s="13" t="s">
        <v>30</v>
      </c>
      <c r="AX1307" s="13" t="s">
        <v>73</v>
      </c>
      <c r="AY1307" s="239" t="s">
        <v>139</v>
      </c>
    </row>
    <row r="1308" s="14" customFormat="1">
      <c r="A1308" s="14"/>
      <c r="B1308" s="240"/>
      <c r="C1308" s="241"/>
      <c r="D1308" s="231" t="s">
        <v>150</v>
      </c>
      <c r="E1308" s="242" t="s">
        <v>1</v>
      </c>
      <c r="F1308" s="243" t="s">
        <v>147</v>
      </c>
      <c r="G1308" s="241"/>
      <c r="H1308" s="244">
        <v>4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0" t="s">
        <v>150</v>
      </c>
      <c r="AU1308" s="250" t="s">
        <v>148</v>
      </c>
      <c r="AV1308" s="14" t="s">
        <v>148</v>
      </c>
      <c r="AW1308" s="14" t="s">
        <v>30</v>
      </c>
      <c r="AX1308" s="14" t="s">
        <v>73</v>
      </c>
      <c r="AY1308" s="250" t="s">
        <v>139</v>
      </c>
    </row>
    <row r="1309" s="15" customFormat="1">
      <c r="A1309" s="15"/>
      <c r="B1309" s="251"/>
      <c r="C1309" s="252"/>
      <c r="D1309" s="231" t="s">
        <v>150</v>
      </c>
      <c r="E1309" s="253" t="s">
        <v>1</v>
      </c>
      <c r="F1309" s="254" t="s">
        <v>164</v>
      </c>
      <c r="G1309" s="252"/>
      <c r="H1309" s="255">
        <v>8.5</v>
      </c>
      <c r="I1309" s="256"/>
      <c r="J1309" s="252"/>
      <c r="K1309" s="252"/>
      <c r="L1309" s="257"/>
      <c r="M1309" s="258"/>
      <c r="N1309" s="259"/>
      <c r="O1309" s="259"/>
      <c r="P1309" s="259"/>
      <c r="Q1309" s="259"/>
      <c r="R1309" s="259"/>
      <c r="S1309" s="259"/>
      <c r="T1309" s="260"/>
      <c r="U1309" s="15"/>
      <c r="V1309" s="15"/>
      <c r="W1309" s="15"/>
      <c r="X1309" s="15"/>
      <c r="Y1309" s="15"/>
      <c r="Z1309" s="15"/>
      <c r="AA1309" s="15"/>
      <c r="AB1309" s="15"/>
      <c r="AC1309" s="15"/>
      <c r="AD1309" s="15"/>
      <c r="AE1309" s="15"/>
      <c r="AT1309" s="261" t="s">
        <v>150</v>
      </c>
      <c r="AU1309" s="261" t="s">
        <v>148</v>
      </c>
      <c r="AV1309" s="15" t="s">
        <v>147</v>
      </c>
      <c r="AW1309" s="15" t="s">
        <v>30</v>
      </c>
      <c r="AX1309" s="15" t="s">
        <v>81</v>
      </c>
      <c r="AY1309" s="261" t="s">
        <v>139</v>
      </c>
    </row>
    <row r="1310" s="2" customFormat="1" ht="24.15" customHeight="1">
      <c r="A1310" s="38"/>
      <c r="B1310" s="39"/>
      <c r="C1310" s="215" t="s">
        <v>1583</v>
      </c>
      <c r="D1310" s="215" t="s">
        <v>143</v>
      </c>
      <c r="E1310" s="216" t="s">
        <v>1584</v>
      </c>
      <c r="F1310" s="217" t="s">
        <v>1585</v>
      </c>
      <c r="G1310" s="218" t="s">
        <v>160</v>
      </c>
      <c r="H1310" s="219">
        <v>3.5</v>
      </c>
      <c r="I1310" s="220"/>
      <c r="J1310" s="221">
        <f>ROUND(I1310*H1310,2)</f>
        <v>0</v>
      </c>
      <c r="K1310" s="222"/>
      <c r="L1310" s="44"/>
      <c r="M1310" s="223" t="s">
        <v>1</v>
      </c>
      <c r="N1310" s="224" t="s">
        <v>39</v>
      </c>
      <c r="O1310" s="91"/>
      <c r="P1310" s="225">
        <f>O1310*H1310</f>
        <v>0</v>
      </c>
      <c r="Q1310" s="225">
        <v>0.02997</v>
      </c>
      <c r="R1310" s="225">
        <f>Q1310*H1310</f>
        <v>0.104895</v>
      </c>
      <c r="S1310" s="225">
        <v>0</v>
      </c>
      <c r="T1310" s="226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227" t="s">
        <v>278</v>
      </c>
      <c r="AT1310" s="227" t="s">
        <v>143</v>
      </c>
      <c r="AU1310" s="227" t="s">
        <v>148</v>
      </c>
      <c r="AY1310" s="17" t="s">
        <v>139</v>
      </c>
      <c r="BE1310" s="228">
        <f>IF(N1310="základní",J1310,0)</f>
        <v>0</v>
      </c>
      <c r="BF1310" s="228">
        <f>IF(N1310="snížená",J1310,0)</f>
        <v>0</v>
      </c>
      <c r="BG1310" s="228">
        <f>IF(N1310="zákl. přenesená",J1310,0)</f>
        <v>0</v>
      </c>
      <c r="BH1310" s="228">
        <f>IF(N1310="sníž. přenesená",J1310,0)</f>
        <v>0</v>
      </c>
      <c r="BI1310" s="228">
        <f>IF(N1310="nulová",J1310,0)</f>
        <v>0</v>
      </c>
      <c r="BJ1310" s="17" t="s">
        <v>148</v>
      </c>
      <c r="BK1310" s="228">
        <f>ROUND(I1310*H1310,2)</f>
        <v>0</v>
      </c>
      <c r="BL1310" s="17" t="s">
        <v>278</v>
      </c>
      <c r="BM1310" s="227" t="s">
        <v>1586</v>
      </c>
    </row>
    <row r="1311" s="13" customFormat="1">
      <c r="A1311" s="13"/>
      <c r="B1311" s="229"/>
      <c r="C1311" s="230"/>
      <c r="D1311" s="231" t="s">
        <v>150</v>
      </c>
      <c r="E1311" s="232" t="s">
        <v>1</v>
      </c>
      <c r="F1311" s="233" t="s">
        <v>1587</v>
      </c>
      <c r="G1311" s="230"/>
      <c r="H1311" s="232" t="s">
        <v>1</v>
      </c>
      <c r="I1311" s="234"/>
      <c r="J1311" s="230"/>
      <c r="K1311" s="230"/>
      <c r="L1311" s="235"/>
      <c r="M1311" s="236"/>
      <c r="N1311" s="237"/>
      <c r="O1311" s="237"/>
      <c r="P1311" s="237"/>
      <c r="Q1311" s="237"/>
      <c r="R1311" s="237"/>
      <c r="S1311" s="237"/>
      <c r="T1311" s="23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9" t="s">
        <v>150</v>
      </c>
      <c r="AU1311" s="239" t="s">
        <v>148</v>
      </c>
      <c r="AV1311" s="13" t="s">
        <v>81</v>
      </c>
      <c r="AW1311" s="13" t="s">
        <v>30</v>
      </c>
      <c r="AX1311" s="13" t="s">
        <v>73</v>
      </c>
      <c r="AY1311" s="239" t="s">
        <v>139</v>
      </c>
    </row>
    <row r="1312" s="14" customFormat="1">
      <c r="A1312" s="14"/>
      <c r="B1312" s="240"/>
      <c r="C1312" s="241"/>
      <c r="D1312" s="231" t="s">
        <v>150</v>
      </c>
      <c r="E1312" s="242" t="s">
        <v>1</v>
      </c>
      <c r="F1312" s="243" t="s">
        <v>668</v>
      </c>
      <c r="G1312" s="241"/>
      <c r="H1312" s="244">
        <v>3.5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0" t="s">
        <v>150</v>
      </c>
      <c r="AU1312" s="250" t="s">
        <v>148</v>
      </c>
      <c r="AV1312" s="14" t="s">
        <v>148</v>
      </c>
      <c r="AW1312" s="14" t="s">
        <v>30</v>
      </c>
      <c r="AX1312" s="14" t="s">
        <v>81</v>
      </c>
      <c r="AY1312" s="250" t="s">
        <v>139</v>
      </c>
    </row>
    <row r="1313" s="2" customFormat="1" ht="33" customHeight="1">
      <c r="A1313" s="38"/>
      <c r="B1313" s="39"/>
      <c r="C1313" s="215" t="s">
        <v>1588</v>
      </c>
      <c r="D1313" s="215" t="s">
        <v>143</v>
      </c>
      <c r="E1313" s="216" t="s">
        <v>1589</v>
      </c>
      <c r="F1313" s="217" t="s">
        <v>1590</v>
      </c>
      <c r="G1313" s="218" t="s">
        <v>146</v>
      </c>
      <c r="H1313" s="219">
        <v>2</v>
      </c>
      <c r="I1313" s="220"/>
      <c r="J1313" s="221">
        <f>ROUND(I1313*H1313,2)</f>
        <v>0</v>
      </c>
      <c r="K1313" s="222"/>
      <c r="L1313" s="44"/>
      <c r="M1313" s="223" t="s">
        <v>1</v>
      </c>
      <c r="N1313" s="224" t="s">
        <v>39</v>
      </c>
      <c r="O1313" s="91"/>
      <c r="P1313" s="225">
        <f>O1313*H1313</f>
        <v>0</v>
      </c>
      <c r="Q1313" s="225">
        <v>3.0000000000000001E-05</v>
      </c>
      <c r="R1313" s="225">
        <f>Q1313*H1313</f>
        <v>6.0000000000000002E-05</v>
      </c>
      <c r="S1313" s="225">
        <v>0</v>
      </c>
      <c r="T1313" s="226">
        <f>S1313*H1313</f>
        <v>0</v>
      </c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R1313" s="227" t="s">
        <v>278</v>
      </c>
      <c r="AT1313" s="227" t="s">
        <v>143</v>
      </c>
      <c r="AU1313" s="227" t="s">
        <v>148</v>
      </c>
      <c r="AY1313" s="17" t="s">
        <v>139</v>
      </c>
      <c r="BE1313" s="228">
        <f>IF(N1313="základní",J1313,0)</f>
        <v>0</v>
      </c>
      <c r="BF1313" s="228">
        <f>IF(N1313="snížená",J1313,0)</f>
        <v>0</v>
      </c>
      <c r="BG1313" s="228">
        <f>IF(N1313="zákl. přenesená",J1313,0)</f>
        <v>0</v>
      </c>
      <c r="BH1313" s="228">
        <f>IF(N1313="sníž. přenesená",J1313,0)</f>
        <v>0</v>
      </c>
      <c r="BI1313" s="228">
        <f>IF(N1313="nulová",J1313,0)</f>
        <v>0</v>
      </c>
      <c r="BJ1313" s="17" t="s">
        <v>148</v>
      </c>
      <c r="BK1313" s="228">
        <f>ROUND(I1313*H1313,2)</f>
        <v>0</v>
      </c>
      <c r="BL1313" s="17" t="s">
        <v>278</v>
      </c>
      <c r="BM1313" s="227" t="s">
        <v>1591</v>
      </c>
    </row>
    <row r="1314" s="13" customFormat="1">
      <c r="A1314" s="13"/>
      <c r="B1314" s="229"/>
      <c r="C1314" s="230"/>
      <c r="D1314" s="231" t="s">
        <v>150</v>
      </c>
      <c r="E1314" s="232" t="s">
        <v>1</v>
      </c>
      <c r="F1314" s="233" t="s">
        <v>1592</v>
      </c>
      <c r="G1314" s="230"/>
      <c r="H1314" s="232" t="s">
        <v>1</v>
      </c>
      <c r="I1314" s="234"/>
      <c r="J1314" s="230"/>
      <c r="K1314" s="230"/>
      <c r="L1314" s="235"/>
      <c r="M1314" s="236"/>
      <c r="N1314" s="237"/>
      <c r="O1314" s="237"/>
      <c r="P1314" s="237"/>
      <c r="Q1314" s="237"/>
      <c r="R1314" s="237"/>
      <c r="S1314" s="237"/>
      <c r="T1314" s="23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9" t="s">
        <v>150</v>
      </c>
      <c r="AU1314" s="239" t="s">
        <v>148</v>
      </c>
      <c r="AV1314" s="13" t="s">
        <v>81</v>
      </c>
      <c r="AW1314" s="13" t="s">
        <v>30</v>
      </c>
      <c r="AX1314" s="13" t="s">
        <v>73</v>
      </c>
      <c r="AY1314" s="239" t="s">
        <v>139</v>
      </c>
    </row>
    <row r="1315" s="14" customFormat="1">
      <c r="A1315" s="14"/>
      <c r="B1315" s="240"/>
      <c r="C1315" s="241"/>
      <c r="D1315" s="231" t="s">
        <v>150</v>
      </c>
      <c r="E1315" s="242" t="s">
        <v>1</v>
      </c>
      <c r="F1315" s="243" t="s">
        <v>81</v>
      </c>
      <c r="G1315" s="241"/>
      <c r="H1315" s="244">
        <v>1</v>
      </c>
      <c r="I1315" s="245"/>
      <c r="J1315" s="241"/>
      <c r="K1315" s="241"/>
      <c r="L1315" s="246"/>
      <c r="M1315" s="247"/>
      <c r="N1315" s="248"/>
      <c r="O1315" s="248"/>
      <c r="P1315" s="248"/>
      <c r="Q1315" s="248"/>
      <c r="R1315" s="248"/>
      <c r="S1315" s="248"/>
      <c r="T1315" s="249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0" t="s">
        <v>150</v>
      </c>
      <c r="AU1315" s="250" t="s">
        <v>148</v>
      </c>
      <c r="AV1315" s="14" t="s">
        <v>148</v>
      </c>
      <c r="AW1315" s="14" t="s">
        <v>30</v>
      </c>
      <c r="AX1315" s="14" t="s">
        <v>73</v>
      </c>
      <c r="AY1315" s="250" t="s">
        <v>139</v>
      </c>
    </row>
    <row r="1316" s="13" customFormat="1">
      <c r="A1316" s="13"/>
      <c r="B1316" s="229"/>
      <c r="C1316" s="230"/>
      <c r="D1316" s="231" t="s">
        <v>150</v>
      </c>
      <c r="E1316" s="232" t="s">
        <v>1</v>
      </c>
      <c r="F1316" s="233" t="s">
        <v>1593</v>
      </c>
      <c r="G1316" s="230"/>
      <c r="H1316" s="232" t="s">
        <v>1</v>
      </c>
      <c r="I1316" s="234"/>
      <c r="J1316" s="230"/>
      <c r="K1316" s="230"/>
      <c r="L1316" s="235"/>
      <c r="M1316" s="236"/>
      <c r="N1316" s="237"/>
      <c r="O1316" s="237"/>
      <c r="P1316" s="237"/>
      <c r="Q1316" s="237"/>
      <c r="R1316" s="237"/>
      <c r="S1316" s="237"/>
      <c r="T1316" s="238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9" t="s">
        <v>150</v>
      </c>
      <c r="AU1316" s="239" t="s">
        <v>148</v>
      </c>
      <c r="AV1316" s="13" t="s">
        <v>81</v>
      </c>
      <c r="AW1316" s="13" t="s">
        <v>30</v>
      </c>
      <c r="AX1316" s="13" t="s">
        <v>73</v>
      </c>
      <c r="AY1316" s="239" t="s">
        <v>139</v>
      </c>
    </row>
    <row r="1317" s="14" customFormat="1">
      <c r="A1317" s="14"/>
      <c r="B1317" s="240"/>
      <c r="C1317" s="241"/>
      <c r="D1317" s="231" t="s">
        <v>150</v>
      </c>
      <c r="E1317" s="242" t="s">
        <v>1</v>
      </c>
      <c r="F1317" s="243" t="s">
        <v>81</v>
      </c>
      <c r="G1317" s="241"/>
      <c r="H1317" s="244">
        <v>1</v>
      </c>
      <c r="I1317" s="245"/>
      <c r="J1317" s="241"/>
      <c r="K1317" s="241"/>
      <c r="L1317" s="246"/>
      <c r="M1317" s="247"/>
      <c r="N1317" s="248"/>
      <c r="O1317" s="248"/>
      <c r="P1317" s="248"/>
      <c r="Q1317" s="248"/>
      <c r="R1317" s="248"/>
      <c r="S1317" s="248"/>
      <c r="T1317" s="249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0" t="s">
        <v>150</v>
      </c>
      <c r="AU1317" s="250" t="s">
        <v>148</v>
      </c>
      <c r="AV1317" s="14" t="s">
        <v>148</v>
      </c>
      <c r="AW1317" s="14" t="s">
        <v>30</v>
      </c>
      <c r="AX1317" s="14" t="s">
        <v>73</v>
      </c>
      <c r="AY1317" s="250" t="s">
        <v>139</v>
      </c>
    </row>
    <row r="1318" s="15" customFormat="1">
      <c r="A1318" s="15"/>
      <c r="B1318" s="251"/>
      <c r="C1318" s="252"/>
      <c r="D1318" s="231" t="s">
        <v>150</v>
      </c>
      <c r="E1318" s="253" t="s">
        <v>1</v>
      </c>
      <c r="F1318" s="254" t="s">
        <v>164</v>
      </c>
      <c r="G1318" s="252"/>
      <c r="H1318" s="255">
        <v>2</v>
      </c>
      <c r="I1318" s="256"/>
      <c r="J1318" s="252"/>
      <c r="K1318" s="252"/>
      <c r="L1318" s="257"/>
      <c r="M1318" s="258"/>
      <c r="N1318" s="259"/>
      <c r="O1318" s="259"/>
      <c r="P1318" s="259"/>
      <c r="Q1318" s="259"/>
      <c r="R1318" s="259"/>
      <c r="S1318" s="259"/>
      <c r="T1318" s="260"/>
      <c r="U1318" s="15"/>
      <c r="V1318" s="15"/>
      <c r="W1318" s="15"/>
      <c r="X1318" s="15"/>
      <c r="Y1318" s="15"/>
      <c r="Z1318" s="15"/>
      <c r="AA1318" s="15"/>
      <c r="AB1318" s="15"/>
      <c r="AC1318" s="15"/>
      <c r="AD1318" s="15"/>
      <c r="AE1318" s="15"/>
      <c r="AT1318" s="261" t="s">
        <v>150</v>
      </c>
      <c r="AU1318" s="261" t="s">
        <v>148</v>
      </c>
      <c r="AV1318" s="15" t="s">
        <v>147</v>
      </c>
      <c r="AW1318" s="15" t="s">
        <v>30</v>
      </c>
      <c r="AX1318" s="15" t="s">
        <v>81</v>
      </c>
      <c r="AY1318" s="261" t="s">
        <v>139</v>
      </c>
    </row>
    <row r="1319" s="2" customFormat="1" ht="24.15" customHeight="1">
      <c r="A1319" s="38"/>
      <c r="B1319" s="39"/>
      <c r="C1319" s="262" t="s">
        <v>1594</v>
      </c>
      <c r="D1319" s="262" t="s">
        <v>479</v>
      </c>
      <c r="E1319" s="263" t="s">
        <v>1595</v>
      </c>
      <c r="F1319" s="264" t="s">
        <v>1596</v>
      </c>
      <c r="G1319" s="265" t="s">
        <v>146</v>
      </c>
      <c r="H1319" s="266">
        <v>2</v>
      </c>
      <c r="I1319" s="267"/>
      <c r="J1319" s="268">
        <f>ROUND(I1319*H1319,2)</f>
        <v>0</v>
      </c>
      <c r="K1319" s="269"/>
      <c r="L1319" s="270"/>
      <c r="M1319" s="271" t="s">
        <v>1</v>
      </c>
      <c r="N1319" s="272" t="s">
        <v>39</v>
      </c>
      <c r="O1319" s="91"/>
      <c r="P1319" s="225">
        <f>O1319*H1319</f>
        <v>0</v>
      </c>
      <c r="Q1319" s="225">
        <v>0.0014</v>
      </c>
      <c r="R1319" s="225">
        <f>Q1319*H1319</f>
        <v>0.0028</v>
      </c>
      <c r="S1319" s="225">
        <v>0</v>
      </c>
      <c r="T1319" s="226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227" t="s">
        <v>373</v>
      </c>
      <c r="AT1319" s="227" t="s">
        <v>479</v>
      </c>
      <c r="AU1319" s="227" t="s">
        <v>148</v>
      </c>
      <c r="AY1319" s="17" t="s">
        <v>139</v>
      </c>
      <c r="BE1319" s="228">
        <f>IF(N1319="základní",J1319,0)</f>
        <v>0</v>
      </c>
      <c r="BF1319" s="228">
        <f>IF(N1319="snížená",J1319,0)</f>
        <v>0</v>
      </c>
      <c r="BG1319" s="228">
        <f>IF(N1319="zákl. přenesená",J1319,0)</f>
        <v>0</v>
      </c>
      <c r="BH1319" s="228">
        <f>IF(N1319="sníž. přenesená",J1319,0)</f>
        <v>0</v>
      </c>
      <c r="BI1319" s="228">
        <f>IF(N1319="nulová",J1319,0)</f>
        <v>0</v>
      </c>
      <c r="BJ1319" s="17" t="s">
        <v>148</v>
      </c>
      <c r="BK1319" s="228">
        <f>ROUND(I1319*H1319,2)</f>
        <v>0</v>
      </c>
      <c r="BL1319" s="17" t="s">
        <v>278</v>
      </c>
      <c r="BM1319" s="227" t="s">
        <v>1597</v>
      </c>
    </row>
    <row r="1320" s="2" customFormat="1" ht="24.15" customHeight="1">
      <c r="A1320" s="38"/>
      <c r="B1320" s="39"/>
      <c r="C1320" s="215" t="s">
        <v>1598</v>
      </c>
      <c r="D1320" s="215" t="s">
        <v>143</v>
      </c>
      <c r="E1320" s="216" t="s">
        <v>1599</v>
      </c>
      <c r="F1320" s="217" t="s">
        <v>1600</v>
      </c>
      <c r="G1320" s="218" t="s">
        <v>436</v>
      </c>
      <c r="H1320" s="219">
        <v>0.20100000000000001</v>
      </c>
      <c r="I1320" s="220"/>
      <c r="J1320" s="221">
        <f>ROUND(I1320*H1320,2)</f>
        <v>0</v>
      </c>
      <c r="K1320" s="222"/>
      <c r="L1320" s="44"/>
      <c r="M1320" s="223" t="s">
        <v>1</v>
      </c>
      <c r="N1320" s="224" t="s">
        <v>39</v>
      </c>
      <c r="O1320" s="91"/>
      <c r="P1320" s="225">
        <f>O1320*H1320</f>
        <v>0</v>
      </c>
      <c r="Q1320" s="225">
        <v>0</v>
      </c>
      <c r="R1320" s="225">
        <f>Q1320*H1320</f>
        <v>0</v>
      </c>
      <c r="S1320" s="225">
        <v>0</v>
      </c>
      <c r="T1320" s="226">
        <f>S1320*H1320</f>
        <v>0</v>
      </c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R1320" s="227" t="s">
        <v>278</v>
      </c>
      <c r="AT1320" s="227" t="s">
        <v>143</v>
      </c>
      <c r="AU1320" s="227" t="s">
        <v>148</v>
      </c>
      <c r="AY1320" s="17" t="s">
        <v>139</v>
      </c>
      <c r="BE1320" s="228">
        <f>IF(N1320="základní",J1320,0)</f>
        <v>0</v>
      </c>
      <c r="BF1320" s="228">
        <f>IF(N1320="snížená",J1320,0)</f>
        <v>0</v>
      </c>
      <c r="BG1320" s="228">
        <f>IF(N1320="zákl. přenesená",J1320,0)</f>
        <v>0</v>
      </c>
      <c r="BH1320" s="228">
        <f>IF(N1320="sníž. přenesená",J1320,0)</f>
        <v>0</v>
      </c>
      <c r="BI1320" s="228">
        <f>IF(N1320="nulová",J1320,0)</f>
        <v>0</v>
      </c>
      <c r="BJ1320" s="17" t="s">
        <v>148</v>
      </c>
      <c r="BK1320" s="228">
        <f>ROUND(I1320*H1320,2)</f>
        <v>0</v>
      </c>
      <c r="BL1320" s="17" t="s">
        <v>278</v>
      </c>
      <c r="BM1320" s="227" t="s">
        <v>1601</v>
      </c>
    </row>
    <row r="1321" s="2" customFormat="1" ht="37.8" customHeight="1">
      <c r="A1321" s="38"/>
      <c r="B1321" s="39"/>
      <c r="C1321" s="215" t="s">
        <v>1602</v>
      </c>
      <c r="D1321" s="215" t="s">
        <v>143</v>
      </c>
      <c r="E1321" s="216" t="s">
        <v>1603</v>
      </c>
      <c r="F1321" s="217" t="s">
        <v>1604</v>
      </c>
      <c r="G1321" s="218" t="s">
        <v>436</v>
      </c>
      <c r="H1321" s="219">
        <v>0.60299999999999998</v>
      </c>
      <c r="I1321" s="220"/>
      <c r="J1321" s="221">
        <f>ROUND(I1321*H1321,2)</f>
        <v>0</v>
      </c>
      <c r="K1321" s="222"/>
      <c r="L1321" s="44"/>
      <c r="M1321" s="223" t="s">
        <v>1</v>
      </c>
      <c r="N1321" s="224" t="s">
        <v>39</v>
      </c>
      <c r="O1321" s="91"/>
      <c r="P1321" s="225">
        <f>O1321*H1321</f>
        <v>0</v>
      </c>
      <c r="Q1321" s="225">
        <v>0</v>
      </c>
      <c r="R1321" s="225">
        <f>Q1321*H1321</f>
        <v>0</v>
      </c>
      <c r="S1321" s="225">
        <v>0</v>
      </c>
      <c r="T1321" s="226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227" t="s">
        <v>278</v>
      </c>
      <c r="AT1321" s="227" t="s">
        <v>143</v>
      </c>
      <c r="AU1321" s="227" t="s">
        <v>148</v>
      </c>
      <c r="AY1321" s="17" t="s">
        <v>139</v>
      </c>
      <c r="BE1321" s="228">
        <f>IF(N1321="základní",J1321,0)</f>
        <v>0</v>
      </c>
      <c r="BF1321" s="228">
        <f>IF(N1321="snížená",J1321,0)</f>
        <v>0</v>
      </c>
      <c r="BG1321" s="228">
        <f>IF(N1321="zákl. přenesená",J1321,0)</f>
        <v>0</v>
      </c>
      <c r="BH1321" s="228">
        <f>IF(N1321="sníž. přenesená",J1321,0)</f>
        <v>0</v>
      </c>
      <c r="BI1321" s="228">
        <f>IF(N1321="nulová",J1321,0)</f>
        <v>0</v>
      </c>
      <c r="BJ1321" s="17" t="s">
        <v>148</v>
      </c>
      <c r="BK1321" s="228">
        <f>ROUND(I1321*H1321,2)</f>
        <v>0</v>
      </c>
      <c r="BL1321" s="17" t="s">
        <v>278</v>
      </c>
      <c r="BM1321" s="227" t="s">
        <v>1605</v>
      </c>
    </row>
    <row r="1322" s="14" customFormat="1">
      <c r="A1322" s="14"/>
      <c r="B1322" s="240"/>
      <c r="C1322" s="241"/>
      <c r="D1322" s="231" t="s">
        <v>150</v>
      </c>
      <c r="E1322" s="241"/>
      <c r="F1322" s="243" t="s">
        <v>1606</v>
      </c>
      <c r="G1322" s="241"/>
      <c r="H1322" s="244">
        <v>0.60299999999999998</v>
      </c>
      <c r="I1322" s="245"/>
      <c r="J1322" s="241"/>
      <c r="K1322" s="241"/>
      <c r="L1322" s="246"/>
      <c r="M1322" s="247"/>
      <c r="N1322" s="248"/>
      <c r="O1322" s="248"/>
      <c r="P1322" s="248"/>
      <c r="Q1322" s="248"/>
      <c r="R1322" s="248"/>
      <c r="S1322" s="248"/>
      <c r="T1322" s="24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0" t="s">
        <v>150</v>
      </c>
      <c r="AU1322" s="250" t="s">
        <v>148</v>
      </c>
      <c r="AV1322" s="14" t="s">
        <v>148</v>
      </c>
      <c r="AW1322" s="14" t="s">
        <v>4</v>
      </c>
      <c r="AX1322" s="14" t="s">
        <v>81</v>
      </c>
      <c r="AY1322" s="250" t="s">
        <v>139</v>
      </c>
    </row>
    <row r="1323" s="12" customFormat="1" ht="22.8" customHeight="1">
      <c r="A1323" s="12"/>
      <c r="B1323" s="199"/>
      <c r="C1323" s="200"/>
      <c r="D1323" s="201" t="s">
        <v>72</v>
      </c>
      <c r="E1323" s="213" t="s">
        <v>1607</v>
      </c>
      <c r="F1323" s="213" t="s">
        <v>1608</v>
      </c>
      <c r="G1323" s="200"/>
      <c r="H1323" s="200"/>
      <c r="I1323" s="203"/>
      <c r="J1323" s="214">
        <f>BK1323</f>
        <v>0</v>
      </c>
      <c r="K1323" s="200"/>
      <c r="L1323" s="205"/>
      <c r="M1323" s="206"/>
      <c r="N1323" s="207"/>
      <c r="O1323" s="207"/>
      <c r="P1323" s="208">
        <f>SUM(P1324:P1345)</f>
        <v>0</v>
      </c>
      <c r="Q1323" s="207"/>
      <c r="R1323" s="208">
        <f>SUM(R1324:R1345)</f>
        <v>0.011709999999999998</v>
      </c>
      <c r="S1323" s="207"/>
      <c r="T1323" s="209">
        <f>SUM(T1324:T1345)</f>
        <v>0.34000000000000002</v>
      </c>
      <c r="U1323" s="12"/>
      <c r="V1323" s="12"/>
      <c r="W1323" s="12"/>
      <c r="X1323" s="12"/>
      <c r="Y1323" s="12"/>
      <c r="Z1323" s="12"/>
      <c r="AA1323" s="12"/>
      <c r="AB1323" s="12"/>
      <c r="AC1323" s="12"/>
      <c r="AD1323" s="12"/>
      <c r="AE1323" s="12"/>
      <c r="AR1323" s="210" t="s">
        <v>148</v>
      </c>
      <c r="AT1323" s="211" t="s">
        <v>72</v>
      </c>
      <c r="AU1323" s="211" t="s">
        <v>81</v>
      </c>
      <c r="AY1323" s="210" t="s">
        <v>139</v>
      </c>
      <c r="BK1323" s="212">
        <f>SUM(BK1324:BK1345)</f>
        <v>0</v>
      </c>
    </row>
    <row r="1324" s="2" customFormat="1" ht="16.5" customHeight="1">
      <c r="A1324" s="38"/>
      <c r="B1324" s="39"/>
      <c r="C1324" s="215" t="s">
        <v>1609</v>
      </c>
      <c r="D1324" s="215" t="s">
        <v>143</v>
      </c>
      <c r="E1324" s="216" t="s">
        <v>1610</v>
      </c>
      <c r="F1324" s="217" t="s">
        <v>1611</v>
      </c>
      <c r="G1324" s="218" t="s">
        <v>1147</v>
      </c>
      <c r="H1324" s="219">
        <v>1</v>
      </c>
      <c r="I1324" s="220"/>
      <c r="J1324" s="221">
        <f>ROUND(I1324*H1324,2)</f>
        <v>0</v>
      </c>
      <c r="K1324" s="222"/>
      <c r="L1324" s="44"/>
      <c r="M1324" s="223" t="s">
        <v>1</v>
      </c>
      <c r="N1324" s="224" t="s">
        <v>39</v>
      </c>
      <c r="O1324" s="91"/>
      <c r="P1324" s="225">
        <f>O1324*H1324</f>
        <v>0</v>
      </c>
      <c r="Q1324" s="225">
        <v>0</v>
      </c>
      <c r="R1324" s="225">
        <f>Q1324*H1324</f>
        <v>0</v>
      </c>
      <c r="S1324" s="225">
        <v>0</v>
      </c>
      <c r="T1324" s="226">
        <f>S1324*H1324</f>
        <v>0</v>
      </c>
      <c r="U1324" s="38"/>
      <c r="V1324" s="38"/>
      <c r="W1324" s="38"/>
      <c r="X1324" s="38"/>
      <c r="Y1324" s="38"/>
      <c r="Z1324" s="38"/>
      <c r="AA1324" s="38"/>
      <c r="AB1324" s="38"/>
      <c r="AC1324" s="38"/>
      <c r="AD1324" s="38"/>
      <c r="AE1324" s="38"/>
      <c r="AR1324" s="227" t="s">
        <v>278</v>
      </c>
      <c r="AT1324" s="227" t="s">
        <v>143</v>
      </c>
      <c r="AU1324" s="227" t="s">
        <v>148</v>
      </c>
      <c r="AY1324" s="17" t="s">
        <v>139</v>
      </c>
      <c r="BE1324" s="228">
        <f>IF(N1324="základní",J1324,0)</f>
        <v>0</v>
      </c>
      <c r="BF1324" s="228">
        <f>IF(N1324="snížená",J1324,0)</f>
        <v>0</v>
      </c>
      <c r="BG1324" s="228">
        <f>IF(N1324="zákl. přenesená",J1324,0)</f>
        <v>0</v>
      </c>
      <c r="BH1324" s="228">
        <f>IF(N1324="sníž. přenesená",J1324,0)</f>
        <v>0</v>
      </c>
      <c r="BI1324" s="228">
        <f>IF(N1324="nulová",J1324,0)</f>
        <v>0</v>
      </c>
      <c r="BJ1324" s="17" t="s">
        <v>148</v>
      </c>
      <c r="BK1324" s="228">
        <f>ROUND(I1324*H1324,2)</f>
        <v>0</v>
      </c>
      <c r="BL1324" s="17" t="s">
        <v>278</v>
      </c>
      <c r="BM1324" s="227" t="s">
        <v>1612</v>
      </c>
    </row>
    <row r="1325" s="2" customFormat="1" ht="16.5" customHeight="1">
      <c r="A1325" s="38"/>
      <c r="B1325" s="39"/>
      <c r="C1325" s="215" t="s">
        <v>1613</v>
      </c>
      <c r="D1325" s="215" t="s">
        <v>143</v>
      </c>
      <c r="E1325" s="216" t="s">
        <v>1614</v>
      </c>
      <c r="F1325" s="217" t="s">
        <v>1615</v>
      </c>
      <c r="G1325" s="218" t="s">
        <v>146</v>
      </c>
      <c r="H1325" s="219">
        <v>5</v>
      </c>
      <c r="I1325" s="220"/>
      <c r="J1325" s="221">
        <f>ROUND(I1325*H1325,2)</f>
        <v>0</v>
      </c>
      <c r="K1325" s="222"/>
      <c r="L1325" s="44"/>
      <c r="M1325" s="223" t="s">
        <v>1</v>
      </c>
      <c r="N1325" s="224" t="s">
        <v>39</v>
      </c>
      <c r="O1325" s="91"/>
      <c r="P1325" s="225">
        <f>O1325*H1325</f>
        <v>0</v>
      </c>
      <c r="Q1325" s="225">
        <v>0</v>
      </c>
      <c r="R1325" s="225">
        <f>Q1325*H1325</f>
        <v>0</v>
      </c>
      <c r="S1325" s="225">
        <v>0.001</v>
      </c>
      <c r="T1325" s="226">
        <f>S1325*H1325</f>
        <v>0.0050000000000000001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27" t="s">
        <v>278</v>
      </c>
      <c r="AT1325" s="227" t="s">
        <v>143</v>
      </c>
      <c r="AU1325" s="227" t="s">
        <v>148</v>
      </c>
      <c r="AY1325" s="17" t="s">
        <v>139</v>
      </c>
      <c r="BE1325" s="228">
        <f>IF(N1325="základní",J1325,0)</f>
        <v>0</v>
      </c>
      <c r="BF1325" s="228">
        <f>IF(N1325="snížená",J1325,0)</f>
        <v>0</v>
      </c>
      <c r="BG1325" s="228">
        <f>IF(N1325="zákl. přenesená",J1325,0)</f>
        <v>0</v>
      </c>
      <c r="BH1325" s="228">
        <f>IF(N1325="sníž. přenesená",J1325,0)</f>
        <v>0</v>
      </c>
      <c r="BI1325" s="228">
        <f>IF(N1325="nulová",J1325,0)</f>
        <v>0</v>
      </c>
      <c r="BJ1325" s="17" t="s">
        <v>148</v>
      </c>
      <c r="BK1325" s="228">
        <f>ROUND(I1325*H1325,2)</f>
        <v>0</v>
      </c>
      <c r="BL1325" s="17" t="s">
        <v>278</v>
      </c>
      <c r="BM1325" s="227" t="s">
        <v>1616</v>
      </c>
    </row>
    <row r="1326" s="14" customFormat="1">
      <c r="A1326" s="14"/>
      <c r="B1326" s="240"/>
      <c r="C1326" s="241"/>
      <c r="D1326" s="231" t="s">
        <v>150</v>
      </c>
      <c r="E1326" s="242" t="s">
        <v>1</v>
      </c>
      <c r="F1326" s="243" t="s">
        <v>157</v>
      </c>
      <c r="G1326" s="241"/>
      <c r="H1326" s="244">
        <v>5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0" t="s">
        <v>150</v>
      </c>
      <c r="AU1326" s="250" t="s">
        <v>148</v>
      </c>
      <c r="AV1326" s="14" t="s">
        <v>148</v>
      </c>
      <c r="AW1326" s="14" t="s">
        <v>30</v>
      </c>
      <c r="AX1326" s="14" t="s">
        <v>81</v>
      </c>
      <c r="AY1326" s="250" t="s">
        <v>139</v>
      </c>
    </row>
    <row r="1327" s="2" customFormat="1" ht="16.5" customHeight="1">
      <c r="A1327" s="38"/>
      <c r="B1327" s="39"/>
      <c r="C1327" s="215" t="s">
        <v>1617</v>
      </c>
      <c r="D1327" s="215" t="s">
        <v>143</v>
      </c>
      <c r="E1327" s="216" t="s">
        <v>1618</v>
      </c>
      <c r="F1327" s="217" t="s">
        <v>1619</v>
      </c>
      <c r="G1327" s="218" t="s">
        <v>146</v>
      </c>
      <c r="H1327" s="219">
        <v>1</v>
      </c>
      <c r="I1327" s="220"/>
      <c r="J1327" s="221">
        <f>ROUND(I1327*H1327,2)</f>
        <v>0</v>
      </c>
      <c r="K1327" s="222"/>
      <c r="L1327" s="44"/>
      <c r="M1327" s="223" t="s">
        <v>1</v>
      </c>
      <c r="N1327" s="224" t="s">
        <v>39</v>
      </c>
      <c r="O1327" s="91"/>
      <c r="P1327" s="225">
        <f>O1327*H1327</f>
        <v>0</v>
      </c>
      <c r="Q1327" s="225">
        <v>0</v>
      </c>
      <c r="R1327" s="225">
        <f>Q1327*H1327</f>
        <v>0</v>
      </c>
      <c r="S1327" s="225">
        <v>0.0030000000000000001</v>
      </c>
      <c r="T1327" s="226">
        <f>S1327*H1327</f>
        <v>0.0030000000000000001</v>
      </c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R1327" s="227" t="s">
        <v>278</v>
      </c>
      <c r="AT1327" s="227" t="s">
        <v>143</v>
      </c>
      <c r="AU1327" s="227" t="s">
        <v>148</v>
      </c>
      <c r="AY1327" s="17" t="s">
        <v>139</v>
      </c>
      <c r="BE1327" s="228">
        <f>IF(N1327="základní",J1327,0)</f>
        <v>0</v>
      </c>
      <c r="BF1327" s="228">
        <f>IF(N1327="snížená",J1327,0)</f>
        <v>0</v>
      </c>
      <c r="BG1327" s="228">
        <f>IF(N1327="zákl. přenesená",J1327,0)</f>
        <v>0</v>
      </c>
      <c r="BH1327" s="228">
        <f>IF(N1327="sníž. přenesená",J1327,0)</f>
        <v>0</v>
      </c>
      <c r="BI1327" s="228">
        <f>IF(N1327="nulová",J1327,0)</f>
        <v>0</v>
      </c>
      <c r="BJ1327" s="17" t="s">
        <v>148</v>
      </c>
      <c r="BK1327" s="228">
        <f>ROUND(I1327*H1327,2)</f>
        <v>0</v>
      </c>
      <c r="BL1327" s="17" t="s">
        <v>278</v>
      </c>
      <c r="BM1327" s="227" t="s">
        <v>1620</v>
      </c>
    </row>
    <row r="1328" s="14" customFormat="1">
      <c r="A1328" s="14"/>
      <c r="B1328" s="240"/>
      <c r="C1328" s="241"/>
      <c r="D1328" s="231" t="s">
        <v>150</v>
      </c>
      <c r="E1328" s="242" t="s">
        <v>1</v>
      </c>
      <c r="F1328" s="243" t="s">
        <v>81</v>
      </c>
      <c r="G1328" s="241"/>
      <c r="H1328" s="244">
        <v>1</v>
      </c>
      <c r="I1328" s="245"/>
      <c r="J1328" s="241"/>
      <c r="K1328" s="241"/>
      <c r="L1328" s="246"/>
      <c r="M1328" s="247"/>
      <c r="N1328" s="248"/>
      <c r="O1328" s="248"/>
      <c r="P1328" s="248"/>
      <c r="Q1328" s="248"/>
      <c r="R1328" s="248"/>
      <c r="S1328" s="248"/>
      <c r="T1328" s="249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0" t="s">
        <v>150</v>
      </c>
      <c r="AU1328" s="250" t="s">
        <v>148</v>
      </c>
      <c r="AV1328" s="14" t="s">
        <v>148</v>
      </c>
      <c r="AW1328" s="14" t="s">
        <v>30</v>
      </c>
      <c r="AX1328" s="14" t="s">
        <v>81</v>
      </c>
      <c r="AY1328" s="250" t="s">
        <v>139</v>
      </c>
    </row>
    <row r="1329" s="2" customFormat="1" ht="24.15" customHeight="1">
      <c r="A1329" s="38"/>
      <c r="B1329" s="39"/>
      <c r="C1329" s="215" t="s">
        <v>1621</v>
      </c>
      <c r="D1329" s="215" t="s">
        <v>143</v>
      </c>
      <c r="E1329" s="216" t="s">
        <v>1622</v>
      </c>
      <c r="F1329" s="217" t="s">
        <v>1623</v>
      </c>
      <c r="G1329" s="218" t="s">
        <v>146</v>
      </c>
      <c r="H1329" s="219">
        <v>20</v>
      </c>
      <c r="I1329" s="220"/>
      <c r="J1329" s="221">
        <f>ROUND(I1329*H1329,2)</f>
        <v>0</v>
      </c>
      <c r="K1329" s="222"/>
      <c r="L1329" s="44"/>
      <c r="M1329" s="223" t="s">
        <v>1</v>
      </c>
      <c r="N1329" s="224" t="s">
        <v>39</v>
      </c>
      <c r="O1329" s="91"/>
      <c r="P1329" s="225">
        <f>O1329*H1329</f>
        <v>0</v>
      </c>
      <c r="Q1329" s="225">
        <v>0</v>
      </c>
      <c r="R1329" s="225">
        <f>Q1329*H1329</f>
        <v>0</v>
      </c>
      <c r="S1329" s="225">
        <v>0</v>
      </c>
      <c r="T1329" s="226">
        <f>S1329*H1329</f>
        <v>0</v>
      </c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R1329" s="227" t="s">
        <v>278</v>
      </c>
      <c r="AT1329" s="227" t="s">
        <v>143</v>
      </c>
      <c r="AU1329" s="227" t="s">
        <v>148</v>
      </c>
      <c r="AY1329" s="17" t="s">
        <v>139</v>
      </c>
      <c r="BE1329" s="228">
        <f>IF(N1329="základní",J1329,0)</f>
        <v>0</v>
      </c>
      <c r="BF1329" s="228">
        <f>IF(N1329="snížená",J1329,0)</f>
        <v>0</v>
      </c>
      <c r="BG1329" s="228">
        <f>IF(N1329="zákl. přenesená",J1329,0)</f>
        <v>0</v>
      </c>
      <c r="BH1329" s="228">
        <f>IF(N1329="sníž. přenesená",J1329,0)</f>
        <v>0</v>
      </c>
      <c r="BI1329" s="228">
        <f>IF(N1329="nulová",J1329,0)</f>
        <v>0</v>
      </c>
      <c r="BJ1329" s="17" t="s">
        <v>148</v>
      </c>
      <c r="BK1329" s="228">
        <f>ROUND(I1329*H1329,2)</f>
        <v>0</v>
      </c>
      <c r="BL1329" s="17" t="s">
        <v>278</v>
      </c>
      <c r="BM1329" s="227" t="s">
        <v>1624</v>
      </c>
    </row>
    <row r="1330" s="13" customFormat="1">
      <c r="A1330" s="13"/>
      <c r="B1330" s="229"/>
      <c r="C1330" s="230"/>
      <c r="D1330" s="231" t="s">
        <v>150</v>
      </c>
      <c r="E1330" s="232" t="s">
        <v>1</v>
      </c>
      <c r="F1330" s="233" t="s">
        <v>1625</v>
      </c>
      <c r="G1330" s="230"/>
      <c r="H1330" s="232" t="s">
        <v>1</v>
      </c>
      <c r="I1330" s="234"/>
      <c r="J1330" s="230"/>
      <c r="K1330" s="230"/>
      <c r="L1330" s="235"/>
      <c r="M1330" s="236"/>
      <c r="N1330" s="237"/>
      <c r="O1330" s="237"/>
      <c r="P1330" s="237"/>
      <c r="Q1330" s="237"/>
      <c r="R1330" s="237"/>
      <c r="S1330" s="237"/>
      <c r="T1330" s="23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9" t="s">
        <v>150</v>
      </c>
      <c r="AU1330" s="239" t="s">
        <v>148</v>
      </c>
      <c r="AV1330" s="13" t="s">
        <v>81</v>
      </c>
      <c r="AW1330" s="13" t="s">
        <v>30</v>
      </c>
      <c r="AX1330" s="13" t="s">
        <v>73</v>
      </c>
      <c r="AY1330" s="239" t="s">
        <v>139</v>
      </c>
    </row>
    <row r="1331" s="14" customFormat="1">
      <c r="A1331" s="14"/>
      <c r="B1331" s="240"/>
      <c r="C1331" s="241"/>
      <c r="D1331" s="231" t="s">
        <v>150</v>
      </c>
      <c r="E1331" s="242" t="s">
        <v>1</v>
      </c>
      <c r="F1331" s="243" t="s">
        <v>1626</v>
      </c>
      <c r="G1331" s="241"/>
      <c r="H1331" s="244">
        <v>20</v>
      </c>
      <c r="I1331" s="245"/>
      <c r="J1331" s="241"/>
      <c r="K1331" s="241"/>
      <c r="L1331" s="246"/>
      <c r="M1331" s="247"/>
      <c r="N1331" s="248"/>
      <c r="O1331" s="248"/>
      <c r="P1331" s="248"/>
      <c r="Q1331" s="248"/>
      <c r="R1331" s="248"/>
      <c r="S1331" s="248"/>
      <c r="T1331" s="249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0" t="s">
        <v>150</v>
      </c>
      <c r="AU1331" s="250" t="s">
        <v>148</v>
      </c>
      <c r="AV1331" s="14" t="s">
        <v>148</v>
      </c>
      <c r="AW1331" s="14" t="s">
        <v>30</v>
      </c>
      <c r="AX1331" s="14" t="s">
        <v>73</v>
      </c>
      <c r="AY1331" s="250" t="s">
        <v>139</v>
      </c>
    </row>
    <row r="1332" s="15" customFormat="1">
      <c r="A1332" s="15"/>
      <c r="B1332" s="251"/>
      <c r="C1332" s="252"/>
      <c r="D1332" s="231" t="s">
        <v>150</v>
      </c>
      <c r="E1332" s="253" t="s">
        <v>1</v>
      </c>
      <c r="F1332" s="254" t="s">
        <v>164</v>
      </c>
      <c r="G1332" s="252"/>
      <c r="H1332" s="255">
        <v>20</v>
      </c>
      <c r="I1332" s="256"/>
      <c r="J1332" s="252"/>
      <c r="K1332" s="252"/>
      <c r="L1332" s="257"/>
      <c r="M1332" s="258"/>
      <c r="N1332" s="259"/>
      <c r="O1332" s="259"/>
      <c r="P1332" s="259"/>
      <c r="Q1332" s="259"/>
      <c r="R1332" s="259"/>
      <c r="S1332" s="259"/>
      <c r="T1332" s="260"/>
      <c r="U1332" s="15"/>
      <c r="V1332" s="15"/>
      <c r="W1332" s="15"/>
      <c r="X1332" s="15"/>
      <c r="Y1332" s="15"/>
      <c r="Z1332" s="15"/>
      <c r="AA1332" s="15"/>
      <c r="AB1332" s="15"/>
      <c r="AC1332" s="15"/>
      <c r="AD1332" s="15"/>
      <c r="AE1332" s="15"/>
      <c r="AT1332" s="261" t="s">
        <v>150</v>
      </c>
      <c r="AU1332" s="261" t="s">
        <v>148</v>
      </c>
      <c r="AV1332" s="15" t="s">
        <v>147</v>
      </c>
      <c r="AW1332" s="15" t="s">
        <v>30</v>
      </c>
      <c r="AX1332" s="15" t="s">
        <v>81</v>
      </c>
      <c r="AY1332" s="261" t="s">
        <v>139</v>
      </c>
    </row>
    <row r="1333" s="2" customFormat="1" ht="24.15" customHeight="1">
      <c r="A1333" s="38"/>
      <c r="B1333" s="39"/>
      <c r="C1333" s="215" t="s">
        <v>1627</v>
      </c>
      <c r="D1333" s="215" t="s">
        <v>143</v>
      </c>
      <c r="E1333" s="216" t="s">
        <v>1628</v>
      </c>
      <c r="F1333" s="217" t="s">
        <v>1629</v>
      </c>
      <c r="G1333" s="218" t="s">
        <v>146</v>
      </c>
      <c r="H1333" s="219">
        <v>5</v>
      </c>
      <c r="I1333" s="220"/>
      <c r="J1333" s="221">
        <f>ROUND(I1333*H1333,2)</f>
        <v>0</v>
      </c>
      <c r="K1333" s="222"/>
      <c r="L1333" s="44"/>
      <c r="M1333" s="223" t="s">
        <v>1</v>
      </c>
      <c r="N1333" s="224" t="s">
        <v>39</v>
      </c>
      <c r="O1333" s="91"/>
      <c r="P1333" s="225">
        <f>O1333*H1333</f>
        <v>0</v>
      </c>
      <c r="Q1333" s="225">
        <v>0</v>
      </c>
      <c r="R1333" s="225">
        <f>Q1333*H1333</f>
        <v>0</v>
      </c>
      <c r="S1333" s="225">
        <v>0</v>
      </c>
      <c r="T1333" s="226">
        <f>S1333*H1333</f>
        <v>0</v>
      </c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R1333" s="227" t="s">
        <v>278</v>
      </c>
      <c r="AT1333" s="227" t="s">
        <v>143</v>
      </c>
      <c r="AU1333" s="227" t="s">
        <v>148</v>
      </c>
      <c r="AY1333" s="17" t="s">
        <v>139</v>
      </c>
      <c r="BE1333" s="228">
        <f>IF(N1333="základní",J1333,0)</f>
        <v>0</v>
      </c>
      <c r="BF1333" s="228">
        <f>IF(N1333="snížená",J1333,0)</f>
        <v>0</v>
      </c>
      <c r="BG1333" s="228">
        <f>IF(N1333="zákl. přenesená",J1333,0)</f>
        <v>0</v>
      </c>
      <c r="BH1333" s="228">
        <f>IF(N1333="sníž. přenesená",J1333,0)</f>
        <v>0</v>
      </c>
      <c r="BI1333" s="228">
        <f>IF(N1333="nulová",J1333,0)</f>
        <v>0</v>
      </c>
      <c r="BJ1333" s="17" t="s">
        <v>148</v>
      </c>
      <c r="BK1333" s="228">
        <f>ROUND(I1333*H1333,2)</f>
        <v>0</v>
      </c>
      <c r="BL1333" s="17" t="s">
        <v>278</v>
      </c>
      <c r="BM1333" s="227" t="s">
        <v>1630</v>
      </c>
    </row>
    <row r="1334" s="14" customFormat="1">
      <c r="A1334" s="14"/>
      <c r="B1334" s="240"/>
      <c r="C1334" s="241"/>
      <c r="D1334" s="231" t="s">
        <v>150</v>
      </c>
      <c r="E1334" s="242" t="s">
        <v>1</v>
      </c>
      <c r="F1334" s="243" t="s">
        <v>157</v>
      </c>
      <c r="G1334" s="241"/>
      <c r="H1334" s="244">
        <v>5</v>
      </c>
      <c r="I1334" s="245"/>
      <c r="J1334" s="241"/>
      <c r="K1334" s="241"/>
      <c r="L1334" s="246"/>
      <c r="M1334" s="247"/>
      <c r="N1334" s="248"/>
      <c r="O1334" s="248"/>
      <c r="P1334" s="248"/>
      <c r="Q1334" s="248"/>
      <c r="R1334" s="248"/>
      <c r="S1334" s="248"/>
      <c r="T1334" s="249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50" t="s">
        <v>150</v>
      </c>
      <c r="AU1334" s="250" t="s">
        <v>148</v>
      </c>
      <c r="AV1334" s="14" t="s">
        <v>148</v>
      </c>
      <c r="AW1334" s="14" t="s">
        <v>30</v>
      </c>
      <c r="AX1334" s="14" t="s">
        <v>81</v>
      </c>
      <c r="AY1334" s="250" t="s">
        <v>139</v>
      </c>
    </row>
    <row r="1335" s="2" customFormat="1" ht="24.15" customHeight="1">
      <c r="A1335" s="38"/>
      <c r="B1335" s="39"/>
      <c r="C1335" s="262" t="s">
        <v>1631</v>
      </c>
      <c r="D1335" s="262" t="s">
        <v>479</v>
      </c>
      <c r="E1335" s="263" t="s">
        <v>1632</v>
      </c>
      <c r="F1335" s="264" t="s">
        <v>1633</v>
      </c>
      <c r="G1335" s="265" t="s">
        <v>146</v>
      </c>
      <c r="H1335" s="266">
        <v>2</v>
      </c>
      <c r="I1335" s="267"/>
      <c r="J1335" s="268">
        <f>ROUND(I1335*H1335,2)</f>
        <v>0</v>
      </c>
      <c r="K1335" s="269"/>
      <c r="L1335" s="270"/>
      <c r="M1335" s="271" t="s">
        <v>1</v>
      </c>
      <c r="N1335" s="272" t="s">
        <v>39</v>
      </c>
      <c r="O1335" s="91"/>
      <c r="P1335" s="225">
        <f>O1335*H1335</f>
        <v>0</v>
      </c>
      <c r="Q1335" s="225">
        <v>0.0016199999999999999</v>
      </c>
      <c r="R1335" s="225">
        <f>Q1335*H1335</f>
        <v>0.0032399999999999998</v>
      </c>
      <c r="S1335" s="225">
        <v>0</v>
      </c>
      <c r="T1335" s="226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227" t="s">
        <v>373</v>
      </c>
      <c r="AT1335" s="227" t="s">
        <v>479</v>
      </c>
      <c r="AU1335" s="227" t="s">
        <v>148</v>
      </c>
      <c r="AY1335" s="17" t="s">
        <v>139</v>
      </c>
      <c r="BE1335" s="228">
        <f>IF(N1335="základní",J1335,0)</f>
        <v>0</v>
      </c>
      <c r="BF1335" s="228">
        <f>IF(N1335="snížená",J1335,0)</f>
        <v>0</v>
      </c>
      <c r="BG1335" s="228">
        <f>IF(N1335="zákl. přenesená",J1335,0)</f>
        <v>0</v>
      </c>
      <c r="BH1335" s="228">
        <f>IF(N1335="sníž. přenesená",J1335,0)</f>
        <v>0</v>
      </c>
      <c r="BI1335" s="228">
        <f>IF(N1335="nulová",J1335,0)</f>
        <v>0</v>
      </c>
      <c r="BJ1335" s="17" t="s">
        <v>148</v>
      </c>
      <c r="BK1335" s="228">
        <f>ROUND(I1335*H1335,2)</f>
        <v>0</v>
      </c>
      <c r="BL1335" s="17" t="s">
        <v>278</v>
      </c>
      <c r="BM1335" s="227" t="s">
        <v>1634</v>
      </c>
    </row>
    <row r="1336" s="14" customFormat="1">
      <c r="A1336" s="14"/>
      <c r="B1336" s="240"/>
      <c r="C1336" s="241"/>
      <c r="D1336" s="231" t="s">
        <v>150</v>
      </c>
      <c r="E1336" s="242" t="s">
        <v>1</v>
      </c>
      <c r="F1336" s="243" t="s">
        <v>148</v>
      </c>
      <c r="G1336" s="241"/>
      <c r="H1336" s="244">
        <v>2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0" t="s">
        <v>150</v>
      </c>
      <c r="AU1336" s="250" t="s">
        <v>148</v>
      </c>
      <c r="AV1336" s="14" t="s">
        <v>148</v>
      </c>
      <c r="AW1336" s="14" t="s">
        <v>30</v>
      </c>
      <c r="AX1336" s="14" t="s">
        <v>81</v>
      </c>
      <c r="AY1336" s="250" t="s">
        <v>139</v>
      </c>
    </row>
    <row r="1337" s="2" customFormat="1" ht="24.15" customHeight="1">
      <c r="A1337" s="38"/>
      <c r="B1337" s="39"/>
      <c r="C1337" s="262" t="s">
        <v>1635</v>
      </c>
      <c r="D1337" s="262" t="s">
        <v>479</v>
      </c>
      <c r="E1337" s="263" t="s">
        <v>1636</v>
      </c>
      <c r="F1337" s="264" t="s">
        <v>1637</v>
      </c>
      <c r="G1337" s="265" t="s">
        <v>146</v>
      </c>
      <c r="H1337" s="266">
        <v>3</v>
      </c>
      <c r="I1337" s="267"/>
      <c r="J1337" s="268">
        <f>ROUND(I1337*H1337,2)</f>
        <v>0</v>
      </c>
      <c r="K1337" s="269"/>
      <c r="L1337" s="270"/>
      <c r="M1337" s="271" t="s">
        <v>1</v>
      </c>
      <c r="N1337" s="272" t="s">
        <v>39</v>
      </c>
      <c r="O1337" s="91"/>
      <c r="P1337" s="225">
        <f>O1337*H1337</f>
        <v>0</v>
      </c>
      <c r="Q1337" s="225">
        <v>0.0020799999999999998</v>
      </c>
      <c r="R1337" s="225">
        <f>Q1337*H1337</f>
        <v>0.006239999999999999</v>
      </c>
      <c r="S1337" s="225">
        <v>0</v>
      </c>
      <c r="T1337" s="226">
        <f>S1337*H1337</f>
        <v>0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27" t="s">
        <v>373</v>
      </c>
      <c r="AT1337" s="227" t="s">
        <v>479</v>
      </c>
      <c r="AU1337" s="227" t="s">
        <v>148</v>
      </c>
      <c r="AY1337" s="17" t="s">
        <v>139</v>
      </c>
      <c r="BE1337" s="228">
        <f>IF(N1337="základní",J1337,0)</f>
        <v>0</v>
      </c>
      <c r="BF1337" s="228">
        <f>IF(N1337="snížená",J1337,0)</f>
        <v>0</v>
      </c>
      <c r="BG1337" s="228">
        <f>IF(N1337="zákl. přenesená",J1337,0)</f>
        <v>0</v>
      </c>
      <c r="BH1337" s="228">
        <f>IF(N1337="sníž. přenesená",J1337,0)</f>
        <v>0</v>
      </c>
      <c r="BI1337" s="228">
        <f>IF(N1337="nulová",J1337,0)</f>
        <v>0</v>
      </c>
      <c r="BJ1337" s="17" t="s">
        <v>148</v>
      </c>
      <c r="BK1337" s="228">
        <f>ROUND(I1337*H1337,2)</f>
        <v>0</v>
      </c>
      <c r="BL1337" s="17" t="s">
        <v>278</v>
      </c>
      <c r="BM1337" s="227" t="s">
        <v>1638</v>
      </c>
    </row>
    <row r="1338" s="14" customFormat="1">
      <c r="A1338" s="14"/>
      <c r="B1338" s="240"/>
      <c r="C1338" s="241"/>
      <c r="D1338" s="231" t="s">
        <v>150</v>
      </c>
      <c r="E1338" s="242" t="s">
        <v>1</v>
      </c>
      <c r="F1338" s="243" t="s">
        <v>140</v>
      </c>
      <c r="G1338" s="241"/>
      <c r="H1338" s="244">
        <v>3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0" t="s">
        <v>150</v>
      </c>
      <c r="AU1338" s="250" t="s">
        <v>148</v>
      </c>
      <c r="AV1338" s="14" t="s">
        <v>148</v>
      </c>
      <c r="AW1338" s="14" t="s">
        <v>30</v>
      </c>
      <c r="AX1338" s="14" t="s">
        <v>81</v>
      </c>
      <c r="AY1338" s="250" t="s">
        <v>139</v>
      </c>
    </row>
    <row r="1339" s="2" customFormat="1" ht="24.15" customHeight="1">
      <c r="A1339" s="38"/>
      <c r="B1339" s="39"/>
      <c r="C1339" s="215" t="s">
        <v>1639</v>
      </c>
      <c r="D1339" s="215" t="s">
        <v>143</v>
      </c>
      <c r="E1339" s="216" t="s">
        <v>1640</v>
      </c>
      <c r="F1339" s="217" t="s">
        <v>1641</v>
      </c>
      <c r="G1339" s="218" t="s">
        <v>146</v>
      </c>
      <c r="H1339" s="219">
        <v>1</v>
      </c>
      <c r="I1339" s="220"/>
      <c r="J1339" s="221">
        <f>ROUND(I1339*H1339,2)</f>
        <v>0</v>
      </c>
      <c r="K1339" s="222"/>
      <c r="L1339" s="44"/>
      <c r="M1339" s="223" t="s">
        <v>1</v>
      </c>
      <c r="N1339" s="224" t="s">
        <v>39</v>
      </c>
      <c r="O1339" s="91"/>
      <c r="P1339" s="225">
        <f>O1339*H1339</f>
        <v>0</v>
      </c>
      <c r="Q1339" s="225">
        <v>0</v>
      </c>
      <c r="R1339" s="225">
        <f>Q1339*H1339</f>
        <v>0</v>
      </c>
      <c r="S1339" s="225">
        <v>0</v>
      </c>
      <c r="T1339" s="226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27" t="s">
        <v>278</v>
      </c>
      <c r="AT1339" s="227" t="s">
        <v>143</v>
      </c>
      <c r="AU1339" s="227" t="s">
        <v>148</v>
      </c>
      <c r="AY1339" s="17" t="s">
        <v>139</v>
      </c>
      <c r="BE1339" s="228">
        <f>IF(N1339="základní",J1339,0)</f>
        <v>0</v>
      </c>
      <c r="BF1339" s="228">
        <f>IF(N1339="snížená",J1339,0)</f>
        <v>0</v>
      </c>
      <c r="BG1339" s="228">
        <f>IF(N1339="zákl. přenesená",J1339,0)</f>
        <v>0</v>
      </c>
      <c r="BH1339" s="228">
        <f>IF(N1339="sníž. přenesená",J1339,0)</f>
        <v>0</v>
      </c>
      <c r="BI1339" s="228">
        <f>IF(N1339="nulová",J1339,0)</f>
        <v>0</v>
      </c>
      <c r="BJ1339" s="17" t="s">
        <v>148</v>
      </c>
      <c r="BK1339" s="228">
        <f>ROUND(I1339*H1339,2)</f>
        <v>0</v>
      </c>
      <c r="BL1339" s="17" t="s">
        <v>278</v>
      </c>
      <c r="BM1339" s="227" t="s">
        <v>1642</v>
      </c>
    </row>
    <row r="1340" s="14" customFormat="1">
      <c r="A1340" s="14"/>
      <c r="B1340" s="240"/>
      <c r="C1340" s="241"/>
      <c r="D1340" s="231" t="s">
        <v>150</v>
      </c>
      <c r="E1340" s="242" t="s">
        <v>1</v>
      </c>
      <c r="F1340" s="243" t="s">
        <v>81</v>
      </c>
      <c r="G1340" s="241"/>
      <c r="H1340" s="244">
        <v>1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0" t="s">
        <v>150</v>
      </c>
      <c r="AU1340" s="250" t="s">
        <v>148</v>
      </c>
      <c r="AV1340" s="14" t="s">
        <v>148</v>
      </c>
      <c r="AW1340" s="14" t="s">
        <v>30</v>
      </c>
      <c r="AX1340" s="14" t="s">
        <v>81</v>
      </c>
      <c r="AY1340" s="250" t="s">
        <v>139</v>
      </c>
    </row>
    <row r="1341" s="2" customFormat="1" ht="24.15" customHeight="1">
      <c r="A1341" s="38"/>
      <c r="B1341" s="39"/>
      <c r="C1341" s="262" t="s">
        <v>1643</v>
      </c>
      <c r="D1341" s="262" t="s">
        <v>479</v>
      </c>
      <c r="E1341" s="263" t="s">
        <v>1644</v>
      </c>
      <c r="F1341" s="264" t="s">
        <v>1645</v>
      </c>
      <c r="G1341" s="265" t="s">
        <v>146</v>
      </c>
      <c r="H1341" s="266">
        <v>1</v>
      </c>
      <c r="I1341" s="267"/>
      <c r="J1341" s="268">
        <f>ROUND(I1341*H1341,2)</f>
        <v>0</v>
      </c>
      <c r="K1341" s="269"/>
      <c r="L1341" s="270"/>
      <c r="M1341" s="271" t="s">
        <v>1</v>
      </c>
      <c r="N1341" s="272" t="s">
        <v>39</v>
      </c>
      <c r="O1341" s="91"/>
      <c r="P1341" s="225">
        <f>O1341*H1341</f>
        <v>0</v>
      </c>
      <c r="Q1341" s="225">
        <v>0.0022300000000000002</v>
      </c>
      <c r="R1341" s="225">
        <f>Q1341*H1341</f>
        <v>0.0022300000000000002</v>
      </c>
      <c r="S1341" s="225">
        <v>0</v>
      </c>
      <c r="T1341" s="226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27" t="s">
        <v>373</v>
      </c>
      <c r="AT1341" s="227" t="s">
        <v>479</v>
      </c>
      <c r="AU1341" s="227" t="s">
        <v>148</v>
      </c>
      <c r="AY1341" s="17" t="s">
        <v>139</v>
      </c>
      <c r="BE1341" s="228">
        <f>IF(N1341="základní",J1341,0)</f>
        <v>0</v>
      </c>
      <c r="BF1341" s="228">
        <f>IF(N1341="snížená",J1341,0)</f>
        <v>0</v>
      </c>
      <c r="BG1341" s="228">
        <f>IF(N1341="zákl. přenesená",J1341,0)</f>
        <v>0</v>
      </c>
      <c r="BH1341" s="228">
        <f>IF(N1341="sníž. přenesená",J1341,0)</f>
        <v>0</v>
      </c>
      <c r="BI1341" s="228">
        <f>IF(N1341="nulová",J1341,0)</f>
        <v>0</v>
      </c>
      <c r="BJ1341" s="17" t="s">
        <v>148</v>
      </c>
      <c r="BK1341" s="228">
        <f>ROUND(I1341*H1341,2)</f>
        <v>0</v>
      </c>
      <c r="BL1341" s="17" t="s">
        <v>278</v>
      </c>
      <c r="BM1341" s="227" t="s">
        <v>1646</v>
      </c>
    </row>
    <row r="1342" s="2" customFormat="1" ht="24.15" customHeight="1">
      <c r="A1342" s="38"/>
      <c r="B1342" s="39"/>
      <c r="C1342" s="215" t="s">
        <v>1647</v>
      </c>
      <c r="D1342" s="215" t="s">
        <v>143</v>
      </c>
      <c r="E1342" s="216" t="s">
        <v>1648</v>
      </c>
      <c r="F1342" s="217" t="s">
        <v>1649</v>
      </c>
      <c r="G1342" s="218" t="s">
        <v>146</v>
      </c>
      <c r="H1342" s="219">
        <v>2</v>
      </c>
      <c r="I1342" s="220"/>
      <c r="J1342" s="221">
        <f>ROUND(I1342*H1342,2)</f>
        <v>0</v>
      </c>
      <c r="K1342" s="222"/>
      <c r="L1342" s="44"/>
      <c r="M1342" s="223" t="s">
        <v>1</v>
      </c>
      <c r="N1342" s="224" t="s">
        <v>39</v>
      </c>
      <c r="O1342" s="91"/>
      <c r="P1342" s="225">
        <f>O1342*H1342</f>
        <v>0</v>
      </c>
      <c r="Q1342" s="225">
        <v>0</v>
      </c>
      <c r="R1342" s="225">
        <f>Q1342*H1342</f>
        <v>0</v>
      </c>
      <c r="S1342" s="225">
        <v>0.16600000000000001</v>
      </c>
      <c r="T1342" s="226">
        <f>S1342*H1342</f>
        <v>0.33200000000000002</v>
      </c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R1342" s="227" t="s">
        <v>278</v>
      </c>
      <c r="AT1342" s="227" t="s">
        <v>143</v>
      </c>
      <c r="AU1342" s="227" t="s">
        <v>148</v>
      </c>
      <c r="AY1342" s="17" t="s">
        <v>139</v>
      </c>
      <c r="BE1342" s="228">
        <f>IF(N1342="základní",J1342,0)</f>
        <v>0</v>
      </c>
      <c r="BF1342" s="228">
        <f>IF(N1342="snížená",J1342,0)</f>
        <v>0</v>
      </c>
      <c r="BG1342" s="228">
        <f>IF(N1342="zákl. přenesená",J1342,0)</f>
        <v>0</v>
      </c>
      <c r="BH1342" s="228">
        <f>IF(N1342="sníž. přenesená",J1342,0)</f>
        <v>0</v>
      </c>
      <c r="BI1342" s="228">
        <f>IF(N1342="nulová",J1342,0)</f>
        <v>0</v>
      </c>
      <c r="BJ1342" s="17" t="s">
        <v>148</v>
      </c>
      <c r="BK1342" s="228">
        <f>ROUND(I1342*H1342,2)</f>
        <v>0</v>
      </c>
      <c r="BL1342" s="17" t="s">
        <v>278</v>
      </c>
      <c r="BM1342" s="227" t="s">
        <v>1650</v>
      </c>
    </row>
    <row r="1343" s="2" customFormat="1" ht="24.15" customHeight="1">
      <c r="A1343" s="38"/>
      <c r="B1343" s="39"/>
      <c r="C1343" s="215" t="s">
        <v>1651</v>
      </c>
      <c r="D1343" s="215" t="s">
        <v>143</v>
      </c>
      <c r="E1343" s="216" t="s">
        <v>1652</v>
      </c>
      <c r="F1343" s="217" t="s">
        <v>1653</v>
      </c>
      <c r="G1343" s="218" t="s">
        <v>436</v>
      </c>
      <c r="H1343" s="219">
        <v>0.012</v>
      </c>
      <c r="I1343" s="220"/>
      <c r="J1343" s="221">
        <f>ROUND(I1343*H1343,2)</f>
        <v>0</v>
      </c>
      <c r="K1343" s="222"/>
      <c r="L1343" s="44"/>
      <c r="M1343" s="223" t="s">
        <v>1</v>
      </c>
      <c r="N1343" s="224" t="s">
        <v>39</v>
      </c>
      <c r="O1343" s="91"/>
      <c r="P1343" s="225">
        <f>O1343*H1343</f>
        <v>0</v>
      </c>
      <c r="Q1343" s="225">
        <v>0</v>
      </c>
      <c r="R1343" s="225">
        <f>Q1343*H1343</f>
        <v>0</v>
      </c>
      <c r="S1343" s="225">
        <v>0</v>
      </c>
      <c r="T1343" s="226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227" t="s">
        <v>278</v>
      </c>
      <c r="AT1343" s="227" t="s">
        <v>143</v>
      </c>
      <c r="AU1343" s="227" t="s">
        <v>148</v>
      </c>
      <c r="AY1343" s="17" t="s">
        <v>139</v>
      </c>
      <c r="BE1343" s="228">
        <f>IF(N1343="základní",J1343,0)</f>
        <v>0</v>
      </c>
      <c r="BF1343" s="228">
        <f>IF(N1343="snížená",J1343,0)</f>
        <v>0</v>
      </c>
      <c r="BG1343" s="228">
        <f>IF(N1343="zákl. přenesená",J1343,0)</f>
        <v>0</v>
      </c>
      <c r="BH1343" s="228">
        <f>IF(N1343="sníž. přenesená",J1343,0)</f>
        <v>0</v>
      </c>
      <c r="BI1343" s="228">
        <f>IF(N1343="nulová",J1343,0)</f>
        <v>0</v>
      </c>
      <c r="BJ1343" s="17" t="s">
        <v>148</v>
      </c>
      <c r="BK1343" s="228">
        <f>ROUND(I1343*H1343,2)</f>
        <v>0</v>
      </c>
      <c r="BL1343" s="17" t="s">
        <v>278</v>
      </c>
      <c r="BM1343" s="227" t="s">
        <v>1654</v>
      </c>
    </row>
    <row r="1344" s="2" customFormat="1" ht="33" customHeight="1">
      <c r="A1344" s="38"/>
      <c r="B1344" s="39"/>
      <c r="C1344" s="215" t="s">
        <v>1655</v>
      </c>
      <c r="D1344" s="215" t="s">
        <v>143</v>
      </c>
      <c r="E1344" s="216" t="s">
        <v>1656</v>
      </c>
      <c r="F1344" s="217" t="s">
        <v>1657</v>
      </c>
      <c r="G1344" s="218" t="s">
        <v>436</v>
      </c>
      <c r="H1344" s="219">
        <v>0.035999999999999997</v>
      </c>
      <c r="I1344" s="220"/>
      <c r="J1344" s="221">
        <f>ROUND(I1344*H1344,2)</f>
        <v>0</v>
      </c>
      <c r="K1344" s="222"/>
      <c r="L1344" s="44"/>
      <c r="M1344" s="223" t="s">
        <v>1</v>
      </c>
      <c r="N1344" s="224" t="s">
        <v>39</v>
      </c>
      <c r="O1344" s="91"/>
      <c r="P1344" s="225">
        <f>O1344*H1344</f>
        <v>0</v>
      </c>
      <c r="Q1344" s="225">
        <v>0</v>
      </c>
      <c r="R1344" s="225">
        <f>Q1344*H1344</f>
        <v>0</v>
      </c>
      <c r="S1344" s="225">
        <v>0</v>
      </c>
      <c r="T1344" s="226">
        <f>S1344*H1344</f>
        <v>0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27" t="s">
        <v>278</v>
      </c>
      <c r="AT1344" s="227" t="s">
        <v>143</v>
      </c>
      <c r="AU1344" s="227" t="s">
        <v>148</v>
      </c>
      <c r="AY1344" s="17" t="s">
        <v>139</v>
      </c>
      <c r="BE1344" s="228">
        <f>IF(N1344="základní",J1344,0)</f>
        <v>0</v>
      </c>
      <c r="BF1344" s="228">
        <f>IF(N1344="snížená",J1344,0)</f>
        <v>0</v>
      </c>
      <c r="BG1344" s="228">
        <f>IF(N1344="zákl. přenesená",J1344,0)</f>
        <v>0</v>
      </c>
      <c r="BH1344" s="228">
        <f>IF(N1344="sníž. přenesená",J1344,0)</f>
        <v>0</v>
      </c>
      <c r="BI1344" s="228">
        <f>IF(N1344="nulová",J1344,0)</f>
        <v>0</v>
      </c>
      <c r="BJ1344" s="17" t="s">
        <v>148</v>
      </c>
      <c r="BK1344" s="228">
        <f>ROUND(I1344*H1344,2)</f>
        <v>0</v>
      </c>
      <c r="BL1344" s="17" t="s">
        <v>278</v>
      </c>
      <c r="BM1344" s="227" t="s">
        <v>1658</v>
      </c>
    </row>
    <row r="1345" s="14" customFormat="1">
      <c r="A1345" s="14"/>
      <c r="B1345" s="240"/>
      <c r="C1345" s="241"/>
      <c r="D1345" s="231" t="s">
        <v>150</v>
      </c>
      <c r="E1345" s="241"/>
      <c r="F1345" s="243" t="s">
        <v>1659</v>
      </c>
      <c r="G1345" s="241"/>
      <c r="H1345" s="244">
        <v>0.035999999999999997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150</v>
      </c>
      <c r="AU1345" s="250" t="s">
        <v>148</v>
      </c>
      <c r="AV1345" s="14" t="s">
        <v>148</v>
      </c>
      <c r="AW1345" s="14" t="s">
        <v>4</v>
      </c>
      <c r="AX1345" s="14" t="s">
        <v>81</v>
      </c>
      <c r="AY1345" s="250" t="s">
        <v>139</v>
      </c>
    </row>
    <row r="1346" s="12" customFormat="1" ht="22.8" customHeight="1">
      <c r="A1346" s="12"/>
      <c r="B1346" s="199"/>
      <c r="C1346" s="200"/>
      <c r="D1346" s="201" t="s">
        <v>72</v>
      </c>
      <c r="E1346" s="213" t="s">
        <v>1660</v>
      </c>
      <c r="F1346" s="213" t="s">
        <v>1661</v>
      </c>
      <c r="G1346" s="200"/>
      <c r="H1346" s="200"/>
      <c r="I1346" s="203"/>
      <c r="J1346" s="214">
        <f>BK1346</f>
        <v>0</v>
      </c>
      <c r="K1346" s="200"/>
      <c r="L1346" s="205"/>
      <c r="M1346" s="206"/>
      <c r="N1346" s="207"/>
      <c r="O1346" s="207"/>
      <c r="P1346" s="208">
        <f>SUM(P1347:P1359)</f>
        <v>0</v>
      </c>
      <c r="Q1346" s="207"/>
      <c r="R1346" s="208">
        <f>SUM(R1347:R1359)</f>
        <v>0</v>
      </c>
      <c r="S1346" s="207"/>
      <c r="T1346" s="209">
        <f>SUM(T1347:T1359)</f>
        <v>0.019</v>
      </c>
      <c r="U1346" s="12"/>
      <c r="V1346" s="12"/>
      <c r="W1346" s="12"/>
      <c r="X1346" s="12"/>
      <c r="Y1346" s="12"/>
      <c r="Z1346" s="12"/>
      <c r="AA1346" s="12"/>
      <c r="AB1346" s="12"/>
      <c r="AC1346" s="12"/>
      <c r="AD1346" s="12"/>
      <c r="AE1346" s="12"/>
      <c r="AR1346" s="210" t="s">
        <v>148</v>
      </c>
      <c r="AT1346" s="211" t="s">
        <v>72</v>
      </c>
      <c r="AU1346" s="211" t="s">
        <v>81</v>
      </c>
      <c r="AY1346" s="210" t="s">
        <v>139</v>
      </c>
      <c r="BK1346" s="212">
        <f>SUM(BK1347:BK1359)</f>
        <v>0</v>
      </c>
    </row>
    <row r="1347" s="2" customFormat="1" ht="16.5" customHeight="1">
      <c r="A1347" s="38"/>
      <c r="B1347" s="39"/>
      <c r="C1347" s="215" t="s">
        <v>1662</v>
      </c>
      <c r="D1347" s="215" t="s">
        <v>143</v>
      </c>
      <c r="E1347" s="216" t="s">
        <v>1663</v>
      </c>
      <c r="F1347" s="217" t="s">
        <v>1664</v>
      </c>
      <c r="G1347" s="218" t="s">
        <v>1147</v>
      </c>
      <c r="H1347" s="219">
        <v>6</v>
      </c>
      <c r="I1347" s="220"/>
      <c r="J1347" s="221">
        <f>ROUND(I1347*H1347,2)</f>
        <v>0</v>
      </c>
      <c r="K1347" s="222"/>
      <c r="L1347" s="44"/>
      <c r="M1347" s="223" t="s">
        <v>1</v>
      </c>
      <c r="N1347" s="224" t="s">
        <v>39</v>
      </c>
      <c r="O1347" s="91"/>
      <c r="P1347" s="225">
        <f>O1347*H1347</f>
        <v>0</v>
      </c>
      <c r="Q1347" s="225">
        <v>0</v>
      </c>
      <c r="R1347" s="225">
        <f>Q1347*H1347</f>
        <v>0</v>
      </c>
      <c r="S1347" s="225">
        <v>0</v>
      </c>
      <c r="T1347" s="226">
        <f>S1347*H1347</f>
        <v>0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227" t="s">
        <v>278</v>
      </c>
      <c r="AT1347" s="227" t="s">
        <v>143</v>
      </c>
      <c r="AU1347" s="227" t="s">
        <v>148</v>
      </c>
      <c r="AY1347" s="17" t="s">
        <v>139</v>
      </c>
      <c r="BE1347" s="228">
        <f>IF(N1347="základní",J1347,0)</f>
        <v>0</v>
      </c>
      <c r="BF1347" s="228">
        <f>IF(N1347="snížená",J1347,0)</f>
        <v>0</v>
      </c>
      <c r="BG1347" s="228">
        <f>IF(N1347="zákl. přenesená",J1347,0)</f>
        <v>0</v>
      </c>
      <c r="BH1347" s="228">
        <f>IF(N1347="sníž. přenesená",J1347,0)</f>
        <v>0</v>
      </c>
      <c r="BI1347" s="228">
        <f>IF(N1347="nulová",J1347,0)</f>
        <v>0</v>
      </c>
      <c r="BJ1347" s="17" t="s">
        <v>148</v>
      </c>
      <c r="BK1347" s="228">
        <f>ROUND(I1347*H1347,2)</f>
        <v>0</v>
      </c>
      <c r="BL1347" s="17" t="s">
        <v>278</v>
      </c>
      <c r="BM1347" s="227" t="s">
        <v>1665</v>
      </c>
    </row>
    <row r="1348" s="14" customFormat="1">
      <c r="A1348" s="14"/>
      <c r="B1348" s="240"/>
      <c r="C1348" s="241"/>
      <c r="D1348" s="231" t="s">
        <v>150</v>
      </c>
      <c r="E1348" s="242" t="s">
        <v>1</v>
      </c>
      <c r="F1348" s="243" t="s">
        <v>152</v>
      </c>
      <c r="G1348" s="241"/>
      <c r="H1348" s="244">
        <v>6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150</v>
      </c>
      <c r="AU1348" s="250" t="s">
        <v>148</v>
      </c>
      <c r="AV1348" s="14" t="s">
        <v>148</v>
      </c>
      <c r="AW1348" s="14" t="s">
        <v>30</v>
      </c>
      <c r="AX1348" s="14" t="s">
        <v>81</v>
      </c>
      <c r="AY1348" s="250" t="s">
        <v>139</v>
      </c>
    </row>
    <row r="1349" s="2" customFormat="1" ht="16.5" customHeight="1">
      <c r="A1349" s="38"/>
      <c r="B1349" s="39"/>
      <c r="C1349" s="215" t="s">
        <v>1666</v>
      </c>
      <c r="D1349" s="215" t="s">
        <v>143</v>
      </c>
      <c r="E1349" s="216" t="s">
        <v>1667</v>
      </c>
      <c r="F1349" s="217" t="s">
        <v>1668</v>
      </c>
      <c r="G1349" s="218" t="s">
        <v>177</v>
      </c>
      <c r="H1349" s="219">
        <v>1</v>
      </c>
      <c r="I1349" s="220"/>
      <c r="J1349" s="221">
        <f>ROUND(I1349*H1349,2)</f>
        <v>0</v>
      </c>
      <c r="K1349" s="222"/>
      <c r="L1349" s="44"/>
      <c r="M1349" s="223" t="s">
        <v>1</v>
      </c>
      <c r="N1349" s="224" t="s">
        <v>39</v>
      </c>
      <c r="O1349" s="91"/>
      <c r="P1349" s="225">
        <f>O1349*H1349</f>
        <v>0</v>
      </c>
      <c r="Q1349" s="225">
        <v>0</v>
      </c>
      <c r="R1349" s="225">
        <f>Q1349*H1349</f>
        <v>0</v>
      </c>
      <c r="S1349" s="225">
        <v>0.016</v>
      </c>
      <c r="T1349" s="226">
        <f>S1349*H1349</f>
        <v>0.016</v>
      </c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R1349" s="227" t="s">
        <v>278</v>
      </c>
      <c r="AT1349" s="227" t="s">
        <v>143</v>
      </c>
      <c r="AU1349" s="227" t="s">
        <v>148</v>
      </c>
      <c r="AY1349" s="17" t="s">
        <v>139</v>
      </c>
      <c r="BE1349" s="228">
        <f>IF(N1349="základní",J1349,0)</f>
        <v>0</v>
      </c>
      <c r="BF1349" s="228">
        <f>IF(N1349="snížená",J1349,0)</f>
        <v>0</v>
      </c>
      <c r="BG1349" s="228">
        <f>IF(N1349="zákl. přenesená",J1349,0)</f>
        <v>0</v>
      </c>
      <c r="BH1349" s="228">
        <f>IF(N1349="sníž. přenesená",J1349,0)</f>
        <v>0</v>
      </c>
      <c r="BI1349" s="228">
        <f>IF(N1349="nulová",J1349,0)</f>
        <v>0</v>
      </c>
      <c r="BJ1349" s="17" t="s">
        <v>148</v>
      </c>
      <c r="BK1349" s="228">
        <f>ROUND(I1349*H1349,2)</f>
        <v>0</v>
      </c>
      <c r="BL1349" s="17" t="s">
        <v>278</v>
      </c>
      <c r="BM1349" s="227" t="s">
        <v>1669</v>
      </c>
    </row>
    <row r="1350" s="13" customFormat="1">
      <c r="A1350" s="13"/>
      <c r="B1350" s="229"/>
      <c r="C1350" s="230"/>
      <c r="D1350" s="231" t="s">
        <v>150</v>
      </c>
      <c r="E1350" s="232" t="s">
        <v>1</v>
      </c>
      <c r="F1350" s="233" t="s">
        <v>168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150</v>
      </c>
      <c r="AU1350" s="239" t="s">
        <v>148</v>
      </c>
      <c r="AV1350" s="13" t="s">
        <v>81</v>
      </c>
      <c r="AW1350" s="13" t="s">
        <v>30</v>
      </c>
      <c r="AX1350" s="13" t="s">
        <v>73</v>
      </c>
      <c r="AY1350" s="239" t="s">
        <v>139</v>
      </c>
    </row>
    <row r="1351" s="14" customFormat="1">
      <c r="A1351" s="14"/>
      <c r="B1351" s="240"/>
      <c r="C1351" s="241"/>
      <c r="D1351" s="231" t="s">
        <v>150</v>
      </c>
      <c r="E1351" s="242" t="s">
        <v>1</v>
      </c>
      <c r="F1351" s="243" t="s">
        <v>81</v>
      </c>
      <c r="G1351" s="241"/>
      <c r="H1351" s="244">
        <v>1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150</v>
      </c>
      <c r="AU1351" s="250" t="s">
        <v>148</v>
      </c>
      <c r="AV1351" s="14" t="s">
        <v>148</v>
      </c>
      <c r="AW1351" s="14" t="s">
        <v>30</v>
      </c>
      <c r="AX1351" s="14" t="s">
        <v>73</v>
      </c>
      <c r="AY1351" s="250" t="s">
        <v>139</v>
      </c>
    </row>
    <row r="1352" s="15" customFormat="1">
      <c r="A1352" s="15"/>
      <c r="B1352" s="251"/>
      <c r="C1352" s="252"/>
      <c r="D1352" s="231" t="s">
        <v>150</v>
      </c>
      <c r="E1352" s="253" t="s">
        <v>1</v>
      </c>
      <c r="F1352" s="254" t="s">
        <v>164</v>
      </c>
      <c r="G1352" s="252"/>
      <c r="H1352" s="255">
        <v>1</v>
      </c>
      <c r="I1352" s="256"/>
      <c r="J1352" s="252"/>
      <c r="K1352" s="252"/>
      <c r="L1352" s="257"/>
      <c r="M1352" s="258"/>
      <c r="N1352" s="259"/>
      <c r="O1352" s="259"/>
      <c r="P1352" s="259"/>
      <c r="Q1352" s="259"/>
      <c r="R1352" s="259"/>
      <c r="S1352" s="259"/>
      <c r="T1352" s="260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61" t="s">
        <v>150</v>
      </c>
      <c r="AU1352" s="261" t="s">
        <v>148</v>
      </c>
      <c r="AV1352" s="15" t="s">
        <v>147</v>
      </c>
      <c r="AW1352" s="15" t="s">
        <v>30</v>
      </c>
      <c r="AX1352" s="15" t="s">
        <v>81</v>
      </c>
      <c r="AY1352" s="261" t="s">
        <v>139</v>
      </c>
    </row>
    <row r="1353" s="2" customFormat="1" ht="24.15" customHeight="1">
      <c r="A1353" s="38"/>
      <c r="B1353" s="39"/>
      <c r="C1353" s="215" t="s">
        <v>1670</v>
      </c>
      <c r="D1353" s="215" t="s">
        <v>143</v>
      </c>
      <c r="E1353" s="216" t="s">
        <v>1671</v>
      </c>
      <c r="F1353" s="217" t="s">
        <v>1672</v>
      </c>
      <c r="G1353" s="218" t="s">
        <v>1673</v>
      </c>
      <c r="H1353" s="219">
        <v>3</v>
      </c>
      <c r="I1353" s="220"/>
      <c r="J1353" s="221">
        <f>ROUND(I1353*H1353,2)</f>
        <v>0</v>
      </c>
      <c r="K1353" s="222"/>
      <c r="L1353" s="44"/>
      <c r="M1353" s="223" t="s">
        <v>1</v>
      </c>
      <c r="N1353" s="224" t="s">
        <v>39</v>
      </c>
      <c r="O1353" s="91"/>
      <c r="P1353" s="225">
        <f>O1353*H1353</f>
        <v>0</v>
      </c>
      <c r="Q1353" s="225">
        <v>0</v>
      </c>
      <c r="R1353" s="225">
        <f>Q1353*H1353</f>
        <v>0</v>
      </c>
      <c r="S1353" s="225">
        <v>0.001</v>
      </c>
      <c r="T1353" s="226">
        <f>S1353*H1353</f>
        <v>0.0030000000000000001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27" t="s">
        <v>278</v>
      </c>
      <c r="AT1353" s="227" t="s">
        <v>143</v>
      </c>
      <c r="AU1353" s="227" t="s">
        <v>148</v>
      </c>
      <c r="AY1353" s="17" t="s">
        <v>139</v>
      </c>
      <c r="BE1353" s="228">
        <f>IF(N1353="základní",J1353,0)</f>
        <v>0</v>
      </c>
      <c r="BF1353" s="228">
        <f>IF(N1353="snížená",J1353,0)</f>
        <v>0</v>
      </c>
      <c r="BG1353" s="228">
        <f>IF(N1353="zákl. přenesená",J1353,0)</f>
        <v>0</v>
      </c>
      <c r="BH1353" s="228">
        <f>IF(N1353="sníž. přenesená",J1353,0)</f>
        <v>0</v>
      </c>
      <c r="BI1353" s="228">
        <f>IF(N1353="nulová",J1353,0)</f>
        <v>0</v>
      </c>
      <c r="BJ1353" s="17" t="s">
        <v>148</v>
      </c>
      <c r="BK1353" s="228">
        <f>ROUND(I1353*H1353,2)</f>
        <v>0</v>
      </c>
      <c r="BL1353" s="17" t="s">
        <v>278</v>
      </c>
      <c r="BM1353" s="227" t="s">
        <v>1674</v>
      </c>
    </row>
    <row r="1354" s="13" customFormat="1">
      <c r="A1354" s="13"/>
      <c r="B1354" s="229"/>
      <c r="C1354" s="230"/>
      <c r="D1354" s="231" t="s">
        <v>150</v>
      </c>
      <c r="E1354" s="232" t="s">
        <v>1</v>
      </c>
      <c r="F1354" s="233" t="s">
        <v>1675</v>
      </c>
      <c r="G1354" s="230"/>
      <c r="H1354" s="232" t="s">
        <v>1</v>
      </c>
      <c r="I1354" s="234"/>
      <c r="J1354" s="230"/>
      <c r="K1354" s="230"/>
      <c r="L1354" s="235"/>
      <c r="M1354" s="236"/>
      <c r="N1354" s="237"/>
      <c r="O1354" s="237"/>
      <c r="P1354" s="237"/>
      <c r="Q1354" s="237"/>
      <c r="R1354" s="237"/>
      <c r="S1354" s="237"/>
      <c r="T1354" s="23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9" t="s">
        <v>150</v>
      </c>
      <c r="AU1354" s="239" t="s">
        <v>148</v>
      </c>
      <c r="AV1354" s="13" t="s">
        <v>81</v>
      </c>
      <c r="AW1354" s="13" t="s">
        <v>30</v>
      </c>
      <c r="AX1354" s="13" t="s">
        <v>73</v>
      </c>
      <c r="AY1354" s="239" t="s">
        <v>139</v>
      </c>
    </row>
    <row r="1355" s="14" customFormat="1">
      <c r="A1355" s="14"/>
      <c r="B1355" s="240"/>
      <c r="C1355" s="241"/>
      <c r="D1355" s="231" t="s">
        <v>150</v>
      </c>
      <c r="E1355" s="242" t="s">
        <v>1</v>
      </c>
      <c r="F1355" s="243" t="s">
        <v>140</v>
      </c>
      <c r="G1355" s="241"/>
      <c r="H1355" s="244">
        <v>3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0" t="s">
        <v>150</v>
      </c>
      <c r="AU1355" s="250" t="s">
        <v>148</v>
      </c>
      <c r="AV1355" s="14" t="s">
        <v>148</v>
      </c>
      <c r="AW1355" s="14" t="s">
        <v>30</v>
      </c>
      <c r="AX1355" s="14" t="s">
        <v>73</v>
      </c>
      <c r="AY1355" s="250" t="s">
        <v>139</v>
      </c>
    </row>
    <row r="1356" s="15" customFormat="1">
      <c r="A1356" s="15"/>
      <c r="B1356" s="251"/>
      <c r="C1356" s="252"/>
      <c r="D1356" s="231" t="s">
        <v>150</v>
      </c>
      <c r="E1356" s="253" t="s">
        <v>1</v>
      </c>
      <c r="F1356" s="254" t="s">
        <v>164</v>
      </c>
      <c r="G1356" s="252"/>
      <c r="H1356" s="255">
        <v>3</v>
      </c>
      <c r="I1356" s="256"/>
      <c r="J1356" s="252"/>
      <c r="K1356" s="252"/>
      <c r="L1356" s="257"/>
      <c r="M1356" s="258"/>
      <c r="N1356" s="259"/>
      <c r="O1356" s="259"/>
      <c r="P1356" s="259"/>
      <c r="Q1356" s="259"/>
      <c r="R1356" s="259"/>
      <c r="S1356" s="259"/>
      <c r="T1356" s="260"/>
      <c r="U1356" s="15"/>
      <c r="V1356" s="15"/>
      <c r="W1356" s="15"/>
      <c r="X1356" s="15"/>
      <c r="Y1356" s="15"/>
      <c r="Z1356" s="15"/>
      <c r="AA1356" s="15"/>
      <c r="AB1356" s="15"/>
      <c r="AC1356" s="15"/>
      <c r="AD1356" s="15"/>
      <c r="AE1356" s="15"/>
      <c r="AT1356" s="261" t="s">
        <v>150</v>
      </c>
      <c r="AU1356" s="261" t="s">
        <v>148</v>
      </c>
      <c r="AV1356" s="15" t="s">
        <v>147</v>
      </c>
      <c r="AW1356" s="15" t="s">
        <v>30</v>
      </c>
      <c r="AX1356" s="15" t="s">
        <v>81</v>
      </c>
      <c r="AY1356" s="261" t="s">
        <v>139</v>
      </c>
    </row>
    <row r="1357" s="2" customFormat="1" ht="24.15" customHeight="1">
      <c r="A1357" s="38"/>
      <c r="B1357" s="39"/>
      <c r="C1357" s="215" t="s">
        <v>1676</v>
      </c>
      <c r="D1357" s="215" t="s">
        <v>143</v>
      </c>
      <c r="E1357" s="216" t="s">
        <v>1677</v>
      </c>
      <c r="F1357" s="217" t="s">
        <v>1678</v>
      </c>
      <c r="G1357" s="218" t="s">
        <v>436</v>
      </c>
      <c r="H1357" s="219">
        <v>0.001</v>
      </c>
      <c r="I1357" s="220"/>
      <c r="J1357" s="221">
        <f>ROUND(I1357*H1357,2)</f>
        <v>0</v>
      </c>
      <c r="K1357" s="222"/>
      <c r="L1357" s="44"/>
      <c r="M1357" s="223" t="s">
        <v>1</v>
      </c>
      <c r="N1357" s="224" t="s">
        <v>39</v>
      </c>
      <c r="O1357" s="91"/>
      <c r="P1357" s="225">
        <f>O1357*H1357</f>
        <v>0</v>
      </c>
      <c r="Q1357" s="225">
        <v>0</v>
      </c>
      <c r="R1357" s="225">
        <f>Q1357*H1357</f>
        <v>0</v>
      </c>
      <c r="S1357" s="225">
        <v>0</v>
      </c>
      <c r="T1357" s="226">
        <f>S1357*H1357</f>
        <v>0</v>
      </c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R1357" s="227" t="s">
        <v>278</v>
      </c>
      <c r="AT1357" s="227" t="s">
        <v>143</v>
      </c>
      <c r="AU1357" s="227" t="s">
        <v>148</v>
      </c>
      <c r="AY1357" s="17" t="s">
        <v>139</v>
      </c>
      <c r="BE1357" s="228">
        <f>IF(N1357="základní",J1357,0)</f>
        <v>0</v>
      </c>
      <c r="BF1357" s="228">
        <f>IF(N1357="snížená",J1357,0)</f>
        <v>0</v>
      </c>
      <c r="BG1357" s="228">
        <f>IF(N1357="zákl. přenesená",J1357,0)</f>
        <v>0</v>
      </c>
      <c r="BH1357" s="228">
        <f>IF(N1357="sníž. přenesená",J1357,0)</f>
        <v>0</v>
      </c>
      <c r="BI1357" s="228">
        <f>IF(N1357="nulová",J1357,0)</f>
        <v>0</v>
      </c>
      <c r="BJ1357" s="17" t="s">
        <v>148</v>
      </c>
      <c r="BK1357" s="228">
        <f>ROUND(I1357*H1357,2)</f>
        <v>0</v>
      </c>
      <c r="BL1357" s="17" t="s">
        <v>278</v>
      </c>
      <c r="BM1357" s="227" t="s">
        <v>1679</v>
      </c>
    </row>
    <row r="1358" s="2" customFormat="1" ht="33" customHeight="1">
      <c r="A1358" s="38"/>
      <c r="B1358" s="39"/>
      <c r="C1358" s="215" t="s">
        <v>1680</v>
      </c>
      <c r="D1358" s="215" t="s">
        <v>143</v>
      </c>
      <c r="E1358" s="216" t="s">
        <v>1681</v>
      </c>
      <c r="F1358" s="217" t="s">
        <v>1682</v>
      </c>
      <c r="G1358" s="218" t="s">
        <v>436</v>
      </c>
      <c r="H1358" s="219">
        <v>0.0030000000000000001</v>
      </c>
      <c r="I1358" s="220"/>
      <c r="J1358" s="221">
        <f>ROUND(I1358*H1358,2)</f>
        <v>0</v>
      </c>
      <c r="K1358" s="222"/>
      <c r="L1358" s="44"/>
      <c r="M1358" s="223" t="s">
        <v>1</v>
      </c>
      <c r="N1358" s="224" t="s">
        <v>39</v>
      </c>
      <c r="O1358" s="91"/>
      <c r="P1358" s="225">
        <f>O1358*H1358</f>
        <v>0</v>
      </c>
      <c r="Q1358" s="225">
        <v>0</v>
      </c>
      <c r="R1358" s="225">
        <f>Q1358*H1358</f>
        <v>0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278</v>
      </c>
      <c r="AT1358" s="227" t="s">
        <v>143</v>
      </c>
      <c r="AU1358" s="227" t="s">
        <v>148</v>
      </c>
      <c r="AY1358" s="17" t="s">
        <v>139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148</v>
      </c>
      <c r="BK1358" s="228">
        <f>ROUND(I1358*H1358,2)</f>
        <v>0</v>
      </c>
      <c r="BL1358" s="17" t="s">
        <v>278</v>
      </c>
      <c r="BM1358" s="227" t="s">
        <v>1683</v>
      </c>
    </row>
    <row r="1359" s="14" customFormat="1">
      <c r="A1359" s="14"/>
      <c r="B1359" s="240"/>
      <c r="C1359" s="241"/>
      <c r="D1359" s="231" t="s">
        <v>150</v>
      </c>
      <c r="E1359" s="241"/>
      <c r="F1359" s="243" t="s">
        <v>1684</v>
      </c>
      <c r="G1359" s="241"/>
      <c r="H1359" s="244">
        <v>0.0030000000000000001</v>
      </c>
      <c r="I1359" s="245"/>
      <c r="J1359" s="241"/>
      <c r="K1359" s="241"/>
      <c r="L1359" s="246"/>
      <c r="M1359" s="247"/>
      <c r="N1359" s="248"/>
      <c r="O1359" s="248"/>
      <c r="P1359" s="248"/>
      <c r="Q1359" s="248"/>
      <c r="R1359" s="248"/>
      <c r="S1359" s="248"/>
      <c r="T1359" s="249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0" t="s">
        <v>150</v>
      </c>
      <c r="AU1359" s="250" t="s">
        <v>148</v>
      </c>
      <c r="AV1359" s="14" t="s">
        <v>148</v>
      </c>
      <c r="AW1359" s="14" t="s">
        <v>4</v>
      </c>
      <c r="AX1359" s="14" t="s">
        <v>81</v>
      </c>
      <c r="AY1359" s="250" t="s">
        <v>139</v>
      </c>
    </row>
    <row r="1360" s="12" customFormat="1" ht="22.8" customHeight="1">
      <c r="A1360" s="12"/>
      <c r="B1360" s="199"/>
      <c r="C1360" s="200"/>
      <c r="D1360" s="201" t="s">
        <v>72</v>
      </c>
      <c r="E1360" s="213" t="s">
        <v>1685</v>
      </c>
      <c r="F1360" s="213" t="s">
        <v>1686</v>
      </c>
      <c r="G1360" s="200"/>
      <c r="H1360" s="200"/>
      <c r="I1360" s="203"/>
      <c r="J1360" s="214">
        <f>BK1360</f>
        <v>0</v>
      </c>
      <c r="K1360" s="200"/>
      <c r="L1360" s="205"/>
      <c r="M1360" s="206"/>
      <c r="N1360" s="207"/>
      <c r="O1360" s="207"/>
      <c r="P1360" s="208">
        <f>SUM(P1361:P1445)</f>
        <v>0</v>
      </c>
      <c r="Q1360" s="207"/>
      <c r="R1360" s="208">
        <f>SUM(R1361:R1445)</f>
        <v>0.48228359999999998</v>
      </c>
      <c r="S1360" s="207"/>
      <c r="T1360" s="209">
        <f>SUM(T1361:T1445)</f>
        <v>0.016243500000000001</v>
      </c>
      <c r="U1360" s="12"/>
      <c r="V1360" s="12"/>
      <c r="W1360" s="12"/>
      <c r="X1360" s="12"/>
      <c r="Y1360" s="12"/>
      <c r="Z1360" s="12"/>
      <c r="AA1360" s="12"/>
      <c r="AB1360" s="12"/>
      <c r="AC1360" s="12"/>
      <c r="AD1360" s="12"/>
      <c r="AE1360" s="12"/>
      <c r="AR1360" s="210" t="s">
        <v>148</v>
      </c>
      <c r="AT1360" s="211" t="s">
        <v>72</v>
      </c>
      <c r="AU1360" s="211" t="s">
        <v>81</v>
      </c>
      <c r="AY1360" s="210" t="s">
        <v>139</v>
      </c>
      <c r="BK1360" s="212">
        <f>SUM(BK1361:BK1445)</f>
        <v>0</v>
      </c>
    </row>
    <row r="1361" s="2" customFormat="1" ht="16.5" customHeight="1">
      <c r="A1361" s="38"/>
      <c r="B1361" s="39"/>
      <c r="C1361" s="215" t="s">
        <v>1687</v>
      </c>
      <c r="D1361" s="215" t="s">
        <v>143</v>
      </c>
      <c r="E1361" s="216" t="s">
        <v>1688</v>
      </c>
      <c r="F1361" s="217" t="s">
        <v>1689</v>
      </c>
      <c r="G1361" s="218" t="s">
        <v>160</v>
      </c>
      <c r="H1361" s="219">
        <v>10.465999999999999</v>
      </c>
      <c r="I1361" s="220"/>
      <c r="J1361" s="221">
        <f>ROUND(I1361*H1361,2)</f>
        <v>0</v>
      </c>
      <c r="K1361" s="222"/>
      <c r="L1361" s="44"/>
      <c r="M1361" s="223" t="s">
        <v>1</v>
      </c>
      <c r="N1361" s="224" t="s">
        <v>39</v>
      </c>
      <c r="O1361" s="91"/>
      <c r="P1361" s="225">
        <f>O1361*H1361</f>
        <v>0</v>
      </c>
      <c r="Q1361" s="225">
        <v>0</v>
      </c>
      <c r="R1361" s="225">
        <f>Q1361*H1361</f>
        <v>0</v>
      </c>
      <c r="S1361" s="225">
        <v>0</v>
      </c>
      <c r="T1361" s="226">
        <f>S1361*H1361</f>
        <v>0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227" t="s">
        <v>278</v>
      </c>
      <c r="AT1361" s="227" t="s">
        <v>143</v>
      </c>
      <c r="AU1361" s="227" t="s">
        <v>148</v>
      </c>
      <c r="AY1361" s="17" t="s">
        <v>139</v>
      </c>
      <c r="BE1361" s="228">
        <f>IF(N1361="základní",J1361,0)</f>
        <v>0</v>
      </c>
      <c r="BF1361" s="228">
        <f>IF(N1361="snížená",J1361,0)</f>
        <v>0</v>
      </c>
      <c r="BG1361" s="228">
        <f>IF(N1361="zákl. přenesená",J1361,0)</f>
        <v>0</v>
      </c>
      <c r="BH1361" s="228">
        <f>IF(N1361="sníž. přenesená",J1361,0)</f>
        <v>0</v>
      </c>
      <c r="BI1361" s="228">
        <f>IF(N1361="nulová",J1361,0)</f>
        <v>0</v>
      </c>
      <c r="BJ1361" s="17" t="s">
        <v>148</v>
      </c>
      <c r="BK1361" s="228">
        <f>ROUND(I1361*H1361,2)</f>
        <v>0</v>
      </c>
      <c r="BL1361" s="17" t="s">
        <v>278</v>
      </c>
      <c r="BM1361" s="227" t="s">
        <v>1690</v>
      </c>
    </row>
    <row r="1362" s="13" customFormat="1">
      <c r="A1362" s="13"/>
      <c r="B1362" s="229"/>
      <c r="C1362" s="230"/>
      <c r="D1362" s="231" t="s">
        <v>150</v>
      </c>
      <c r="E1362" s="232" t="s">
        <v>1</v>
      </c>
      <c r="F1362" s="233" t="s">
        <v>168</v>
      </c>
      <c r="G1362" s="230"/>
      <c r="H1362" s="232" t="s">
        <v>1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9" t="s">
        <v>150</v>
      </c>
      <c r="AU1362" s="239" t="s">
        <v>148</v>
      </c>
      <c r="AV1362" s="13" t="s">
        <v>81</v>
      </c>
      <c r="AW1362" s="13" t="s">
        <v>30</v>
      </c>
      <c r="AX1362" s="13" t="s">
        <v>73</v>
      </c>
      <c r="AY1362" s="239" t="s">
        <v>139</v>
      </c>
    </row>
    <row r="1363" s="14" customFormat="1">
      <c r="A1363" s="14"/>
      <c r="B1363" s="240"/>
      <c r="C1363" s="241"/>
      <c r="D1363" s="231" t="s">
        <v>150</v>
      </c>
      <c r="E1363" s="242" t="s">
        <v>1</v>
      </c>
      <c r="F1363" s="243" t="s">
        <v>1691</v>
      </c>
      <c r="G1363" s="241"/>
      <c r="H1363" s="244">
        <v>7.165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150</v>
      </c>
      <c r="AU1363" s="250" t="s">
        <v>148</v>
      </c>
      <c r="AV1363" s="14" t="s">
        <v>148</v>
      </c>
      <c r="AW1363" s="14" t="s">
        <v>30</v>
      </c>
      <c r="AX1363" s="14" t="s">
        <v>73</v>
      </c>
      <c r="AY1363" s="250" t="s">
        <v>139</v>
      </c>
    </row>
    <row r="1364" s="13" customFormat="1">
      <c r="A1364" s="13"/>
      <c r="B1364" s="229"/>
      <c r="C1364" s="230"/>
      <c r="D1364" s="231" t="s">
        <v>150</v>
      </c>
      <c r="E1364" s="232" t="s">
        <v>1</v>
      </c>
      <c r="F1364" s="233" t="s">
        <v>197</v>
      </c>
      <c r="G1364" s="230"/>
      <c r="H1364" s="232" t="s">
        <v>1</v>
      </c>
      <c r="I1364" s="234"/>
      <c r="J1364" s="230"/>
      <c r="K1364" s="230"/>
      <c r="L1364" s="235"/>
      <c r="M1364" s="236"/>
      <c r="N1364" s="237"/>
      <c r="O1364" s="237"/>
      <c r="P1364" s="237"/>
      <c r="Q1364" s="237"/>
      <c r="R1364" s="237"/>
      <c r="S1364" s="237"/>
      <c r="T1364" s="238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9" t="s">
        <v>150</v>
      </c>
      <c r="AU1364" s="239" t="s">
        <v>148</v>
      </c>
      <c r="AV1364" s="13" t="s">
        <v>81</v>
      </c>
      <c r="AW1364" s="13" t="s">
        <v>30</v>
      </c>
      <c r="AX1364" s="13" t="s">
        <v>73</v>
      </c>
      <c r="AY1364" s="239" t="s">
        <v>139</v>
      </c>
    </row>
    <row r="1365" s="14" customFormat="1">
      <c r="A1365" s="14"/>
      <c r="B1365" s="240"/>
      <c r="C1365" s="241"/>
      <c r="D1365" s="231" t="s">
        <v>150</v>
      </c>
      <c r="E1365" s="242" t="s">
        <v>1</v>
      </c>
      <c r="F1365" s="243" t="s">
        <v>344</v>
      </c>
      <c r="G1365" s="241"/>
      <c r="H1365" s="244">
        <v>1.218</v>
      </c>
      <c r="I1365" s="245"/>
      <c r="J1365" s="241"/>
      <c r="K1365" s="241"/>
      <c r="L1365" s="246"/>
      <c r="M1365" s="247"/>
      <c r="N1365" s="248"/>
      <c r="O1365" s="248"/>
      <c r="P1365" s="248"/>
      <c r="Q1365" s="248"/>
      <c r="R1365" s="248"/>
      <c r="S1365" s="248"/>
      <c r="T1365" s="249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0" t="s">
        <v>150</v>
      </c>
      <c r="AU1365" s="250" t="s">
        <v>148</v>
      </c>
      <c r="AV1365" s="14" t="s">
        <v>148</v>
      </c>
      <c r="AW1365" s="14" t="s">
        <v>30</v>
      </c>
      <c r="AX1365" s="14" t="s">
        <v>73</v>
      </c>
      <c r="AY1365" s="250" t="s">
        <v>139</v>
      </c>
    </row>
    <row r="1366" s="13" customFormat="1">
      <c r="A1366" s="13"/>
      <c r="B1366" s="229"/>
      <c r="C1366" s="230"/>
      <c r="D1366" s="231" t="s">
        <v>150</v>
      </c>
      <c r="E1366" s="232" t="s">
        <v>1</v>
      </c>
      <c r="F1366" s="233" t="s">
        <v>195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150</v>
      </c>
      <c r="AU1366" s="239" t="s">
        <v>148</v>
      </c>
      <c r="AV1366" s="13" t="s">
        <v>81</v>
      </c>
      <c r="AW1366" s="13" t="s">
        <v>30</v>
      </c>
      <c r="AX1366" s="13" t="s">
        <v>73</v>
      </c>
      <c r="AY1366" s="239" t="s">
        <v>139</v>
      </c>
    </row>
    <row r="1367" s="14" customFormat="1">
      <c r="A1367" s="14"/>
      <c r="B1367" s="240"/>
      <c r="C1367" s="241"/>
      <c r="D1367" s="231" t="s">
        <v>150</v>
      </c>
      <c r="E1367" s="242" t="s">
        <v>1</v>
      </c>
      <c r="F1367" s="243" t="s">
        <v>1692</v>
      </c>
      <c r="G1367" s="241"/>
      <c r="H1367" s="244">
        <v>2.0830000000000002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150</v>
      </c>
      <c r="AU1367" s="250" t="s">
        <v>148</v>
      </c>
      <c r="AV1367" s="14" t="s">
        <v>148</v>
      </c>
      <c r="AW1367" s="14" t="s">
        <v>30</v>
      </c>
      <c r="AX1367" s="14" t="s">
        <v>73</v>
      </c>
      <c r="AY1367" s="250" t="s">
        <v>139</v>
      </c>
    </row>
    <row r="1368" s="15" customFormat="1">
      <c r="A1368" s="15"/>
      <c r="B1368" s="251"/>
      <c r="C1368" s="252"/>
      <c r="D1368" s="231" t="s">
        <v>150</v>
      </c>
      <c r="E1368" s="253" t="s">
        <v>1</v>
      </c>
      <c r="F1368" s="254" t="s">
        <v>164</v>
      </c>
      <c r="G1368" s="252"/>
      <c r="H1368" s="255">
        <v>10.465999999999999</v>
      </c>
      <c r="I1368" s="256"/>
      <c r="J1368" s="252"/>
      <c r="K1368" s="252"/>
      <c r="L1368" s="257"/>
      <c r="M1368" s="258"/>
      <c r="N1368" s="259"/>
      <c r="O1368" s="259"/>
      <c r="P1368" s="259"/>
      <c r="Q1368" s="259"/>
      <c r="R1368" s="259"/>
      <c r="S1368" s="259"/>
      <c r="T1368" s="260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15"/>
      <c r="AT1368" s="261" t="s">
        <v>150</v>
      </c>
      <c r="AU1368" s="261" t="s">
        <v>148</v>
      </c>
      <c r="AV1368" s="15" t="s">
        <v>147</v>
      </c>
      <c r="AW1368" s="15" t="s">
        <v>30</v>
      </c>
      <c r="AX1368" s="15" t="s">
        <v>81</v>
      </c>
      <c r="AY1368" s="261" t="s">
        <v>139</v>
      </c>
    </row>
    <row r="1369" s="2" customFormat="1" ht="16.5" customHeight="1">
      <c r="A1369" s="38"/>
      <c r="B1369" s="39"/>
      <c r="C1369" s="215" t="s">
        <v>1693</v>
      </c>
      <c r="D1369" s="215" t="s">
        <v>143</v>
      </c>
      <c r="E1369" s="216" t="s">
        <v>1694</v>
      </c>
      <c r="F1369" s="217" t="s">
        <v>1695</v>
      </c>
      <c r="G1369" s="218" t="s">
        <v>160</v>
      </c>
      <c r="H1369" s="219">
        <v>9.3859999999999992</v>
      </c>
      <c r="I1369" s="220"/>
      <c r="J1369" s="221">
        <f>ROUND(I1369*H1369,2)</f>
        <v>0</v>
      </c>
      <c r="K1369" s="222"/>
      <c r="L1369" s="44"/>
      <c r="M1369" s="223" t="s">
        <v>1</v>
      </c>
      <c r="N1369" s="224" t="s">
        <v>39</v>
      </c>
      <c r="O1369" s="91"/>
      <c r="P1369" s="225">
        <f>O1369*H1369</f>
        <v>0</v>
      </c>
      <c r="Q1369" s="225">
        <v>0.00029999999999999997</v>
      </c>
      <c r="R1369" s="225">
        <f>Q1369*H1369</f>
        <v>0.0028157999999999994</v>
      </c>
      <c r="S1369" s="225">
        <v>0</v>
      </c>
      <c r="T1369" s="226">
        <f>S1369*H1369</f>
        <v>0</v>
      </c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  <c r="AE1369" s="38"/>
      <c r="AR1369" s="227" t="s">
        <v>278</v>
      </c>
      <c r="AT1369" s="227" t="s">
        <v>143</v>
      </c>
      <c r="AU1369" s="227" t="s">
        <v>148</v>
      </c>
      <c r="AY1369" s="17" t="s">
        <v>139</v>
      </c>
      <c r="BE1369" s="228">
        <f>IF(N1369="základní",J1369,0)</f>
        <v>0</v>
      </c>
      <c r="BF1369" s="228">
        <f>IF(N1369="snížená",J1369,0)</f>
        <v>0</v>
      </c>
      <c r="BG1369" s="228">
        <f>IF(N1369="zákl. přenesená",J1369,0)</f>
        <v>0</v>
      </c>
      <c r="BH1369" s="228">
        <f>IF(N1369="sníž. přenesená",J1369,0)</f>
        <v>0</v>
      </c>
      <c r="BI1369" s="228">
        <f>IF(N1369="nulová",J1369,0)</f>
        <v>0</v>
      </c>
      <c r="BJ1369" s="17" t="s">
        <v>148</v>
      </c>
      <c r="BK1369" s="228">
        <f>ROUND(I1369*H1369,2)</f>
        <v>0</v>
      </c>
      <c r="BL1369" s="17" t="s">
        <v>278</v>
      </c>
      <c r="BM1369" s="227" t="s">
        <v>1696</v>
      </c>
    </row>
    <row r="1370" s="13" customFormat="1">
      <c r="A1370" s="13"/>
      <c r="B1370" s="229"/>
      <c r="C1370" s="230"/>
      <c r="D1370" s="231" t="s">
        <v>150</v>
      </c>
      <c r="E1370" s="232" t="s">
        <v>1</v>
      </c>
      <c r="F1370" s="233" t="s">
        <v>168</v>
      </c>
      <c r="G1370" s="230"/>
      <c r="H1370" s="232" t="s">
        <v>1</v>
      </c>
      <c r="I1370" s="234"/>
      <c r="J1370" s="230"/>
      <c r="K1370" s="230"/>
      <c r="L1370" s="235"/>
      <c r="M1370" s="236"/>
      <c r="N1370" s="237"/>
      <c r="O1370" s="237"/>
      <c r="P1370" s="237"/>
      <c r="Q1370" s="237"/>
      <c r="R1370" s="237"/>
      <c r="S1370" s="237"/>
      <c r="T1370" s="238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9" t="s">
        <v>150</v>
      </c>
      <c r="AU1370" s="239" t="s">
        <v>148</v>
      </c>
      <c r="AV1370" s="13" t="s">
        <v>81</v>
      </c>
      <c r="AW1370" s="13" t="s">
        <v>30</v>
      </c>
      <c r="AX1370" s="13" t="s">
        <v>73</v>
      </c>
      <c r="AY1370" s="239" t="s">
        <v>139</v>
      </c>
    </row>
    <row r="1371" s="14" customFormat="1">
      <c r="A1371" s="14"/>
      <c r="B1371" s="240"/>
      <c r="C1371" s="241"/>
      <c r="D1371" s="231" t="s">
        <v>150</v>
      </c>
      <c r="E1371" s="242" t="s">
        <v>1</v>
      </c>
      <c r="F1371" s="243" t="s">
        <v>1697</v>
      </c>
      <c r="G1371" s="241"/>
      <c r="H1371" s="244">
        <v>6.085</v>
      </c>
      <c r="I1371" s="245"/>
      <c r="J1371" s="241"/>
      <c r="K1371" s="241"/>
      <c r="L1371" s="246"/>
      <c r="M1371" s="247"/>
      <c r="N1371" s="248"/>
      <c r="O1371" s="248"/>
      <c r="P1371" s="248"/>
      <c r="Q1371" s="248"/>
      <c r="R1371" s="248"/>
      <c r="S1371" s="248"/>
      <c r="T1371" s="249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0" t="s">
        <v>150</v>
      </c>
      <c r="AU1371" s="250" t="s">
        <v>148</v>
      </c>
      <c r="AV1371" s="14" t="s">
        <v>148</v>
      </c>
      <c r="AW1371" s="14" t="s">
        <v>30</v>
      </c>
      <c r="AX1371" s="14" t="s">
        <v>73</v>
      </c>
      <c r="AY1371" s="250" t="s">
        <v>139</v>
      </c>
    </row>
    <row r="1372" s="13" customFormat="1">
      <c r="A1372" s="13"/>
      <c r="B1372" s="229"/>
      <c r="C1372" s="230"/>
      <c r="D1372" s="231" t="s">
        <v>150</v>
      </c>
      <c r="E1372" s="232" t="s">
        <v>1</v>
      </c>
      <c r="F1372" s="233" t="s">
        <v>197</v>
      </c>
      <c r="G1372" s="230"/>
      <c r="H1372" s="232" t="s">
        <v>1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9" t="s">
        <v>150</v>
      </c>
      <c r="AU1372" s="239" t="s">
        <v>148</v>
      </c>
      <c r="AV1372" s="13" t="s">
        <v>81</v>
      </c>
      <c r="AW1372" s="13" t="s">
        <v>30</v>
      </c>
      <c r="AX1372" s="13" t="s">
        <v>73</v>
      </c>
      <c r="AY1372" s="239" t="s">
        <v>139</v>
      </c>
    </row>
    <row r="1373" s="14" customFormat="1">
      <c r="A1373" s="14"/>
      <c r="B1373" s="240"/>
      <c r="C1373" s="241"/>
      <c r="D1373" s="231" t="s">
        <v>150</v>
      </c>
      <c r="E1373" s="242" t="s">
        <v>1</v>
      </c>
      <c r="F1373" s="243" t="s">
        <v>344</v>
      </c>
      <c r="G1373" s="241"/>
      <c r="H1373" s="244">
        <v>1.218</v>
      </c>
      <c r="I1373" s="245"/>
      <c r="J1373" s="241"/>
      <c r="K1373" s="241"/>
      <c r="L1373" s="246"/>
      <c r="M1373" s="247"/>
      <c r="N1373" s="248"/>
      <c r="O1373" s="248"/>
      <c r="P1373" s="248"/>
      <c r="Q1373" s="248"/>
      <c r="R1373" s="248"/>
      <c r="S1373" s="248"/>
      <c r="T1373" s="249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0" t="s">
        <v>150</v>
      </c>
      <c r="AU1373" s="250" t="s">
        <v>148</v>
      </c>
      <c r="AV1373" s="14" t="s">
        <v>148</v>
      </c>
      <c r="AW1373" s="14" t="s">
        <v>30</v>
      </c>
      <c r="AX1373" s="14" t="s">
        <v>73</v>
      </c>
      <c r="AY1373" s="250" t="s">
        <v>139</v>
      </c>
    </row>
    <row r="1374" s="13" customFormat="1">
      <c r="A1374" s="13"/>
      <c r="B1374" s="229"/>
      <c r="C1374" s="230"/>
      <c r="D1374" s="231" t="s">
        <v>150</v>
      </c>
      <c r="E1374" s="232" t="s">
        <v>1</v>
      </c>
      <c r="F1374" s="233" t="s">
        <v>195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150</v>
      </c>
      <c r="AU1374" s="239" t="s">
        <v>148</v>
      </c>
      <c r="AV1374" s="13" t="s">
        <v>81</v>
      </c>
      <c r="AW1374" s="13" t="s">
        <v>30</v>
      </c>
      <c r="AX1374" s="13" t="s">
        <v>73</v>
      </c>
      <c r="AY1374" s="239" t="s">
        <v>139</v>
      </c>
    </row>
    <row r="1375" s="14" customFormat="1">
      <c r="A1375" s="14"/>
      <c r="B1375" s="240"/>
      <c r="C1375" s="241"/>
      <c r="D1375" s="231" t="s">
        <v>150</v>
      </c>
      <c r="E1375" s="242" t="s">
        <v>1</v>
      </c>
      <c r="F1375" s="243" t="s">
        <v>1692</v>
      </c>
      <c r="G1375" s="241"/>
      <c r="H1375" s="244">
        <v>2.0830000000000002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150</v>
      </c>
      <c r="AU1375" s="250" t="s">
        <v>148</v>
      </c>
      <c r="AV1375" s="14" t="s">
        <v>148</v>
      </c>
      <c r="AW1375" s="14" t="s">
        <v>30</v>
      </c>
      <c r="AX1375" s="14" t="s">
        <v>73</v>
      </c>
      <c r="AY1375" s="250" t="s">
        <v>139</v>
      </c>
    </row>
    <row r="1376" s="15" customFormat="1">
      <c r="A1376" s="15"/>
      <c r="B1376" s="251"/>
      <c r="C1376" s="252"/>
      <c r="D1376" s="231" t="s">
        <v>150</v>
      </c>
      <c r="E1376" s="253" t="s">
        <v>1</v>
      </c>
      <c r="F1376" s="254" t="s">
        <v>164</v>
      </c>
      <c r="G1376" s="252"/>
      <c r="H1376" s="255">
        <v>9.3859999999999992</v>
      </c>
      <c r="I1376" s="256"/>
      <c r="J1376" s="252"/>
      <c r="K1376" s="252"/>
      <c r="L1376" s="257"/>
      <c r="M1376" s="258"/>
      <c r="N1376" s="259"/>
      <c r="O1376" s="259"/>
      <c r="P1376" s="259"/>
      <c r="Q1376" s="259"/>
      <c r="R1376" s="259"/>
      <c r="S1376" s="259"/>
      <c r="T1376" s="260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61" t="s">
        <v>150</v>
      </c>
      <c r="AU1376" s="261" t="s">
        <v>148</v>
      </c>
      <c r="AV1376" s="15" t="s">
        <v>147</v>
      </c>
      <c r="AW1376" s="15" t="s">
        <v>30</v>
      </c>
      <c r="AX1376" s="15" t="s">
        <v>81</v>
      </c>
      <c r="AY1376" s="261" t="s">
        <v>139</v>
      </c>
    </row>
    <row r="1377" s="2" customFormat="1" ht="24.15" customHeight="1">
      <c r="A1377" s="38"/>
      <c r="B1377" s="39"/>
      <c r="C1377" s="215" t="s">
        <v>1698</v>
      </c>
      <c r="D1377" s="215" t="s">
        <v>143</v>
      </c>
      <c r="E1377" s="216" t="s">
        <v>1699</v>
      </c>
      <c r="F1377" s="217" t="s">
        <v>1700</v>
      </c>
      <c r="G1377" s="218" t="s">
        <v>160</v>
      </c>
      <c r="H1377" s="219">
        <v>10.465999999999999</v>
      </c>
      <c r="I1377" s="220"/>
      <c r="J1377" s="221">
        <f>ROUND(I1377*H1377,2)</f>
        <v>0</v>
      </c>
      <c r="K1377" s="222"/>
      <c r="L1377" s="44"/>
      <c r="M1377" s="223" t="s">
        <v>1</v>
      </c>
      <c r="N1377" s="224" t="s">
        <v>39</v>
      </c>
      <c r="O1377" s="91"/>
      <c r="P1377" s="225">
        <f>O1377*H1377</f>
        <v>0</v>
      </c>
      <c r="Q1377" s="225">
        <v>0.0075799999999999999</v>
      </c>
      <c r="R1377" s="225">
        <f>Q1377*H1377</f>
        <v>0.079332279999999991</v>
      </c>
      <c r="S1377" s="225">
        <v>0</v>
      </c>
      <c r="T1377" s="226">
        <f>S1377*H1377</f>
        <v>0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27" t="s">
        <v>278</v>
      </c>
      <c r="AT1377" s="227" t="s">
        <v>143</v>
      </c>
      <c r="AU1377" s="227" t="s">
        <v>148</v>
      </c>
      <c r="AY1377" s="17" t="s">
        <v>139</v>
      </c>
      <c r="BE1377" s="228">
        <f>IF(N1377="základní",J1377,0)</f>
        <v>0</v>
      </c>
      <c r="BF1377" s="228">
        <f>IF(N1377="snížená",J1377,0)</f>
        <v>0</v>
      </c>
      <c r="BG1377" s="228">
        <f>IF(N1377="zákl. přenesená",J1377,0)</f>
        <v>0</v>
      </c>
      <c r="BH1377" s="228">
        <f>IF(N1377="sníž. přenesená",J1377,0)</f>
        <v>0</v>
      </c>
      <c r="BI1377" s="228">
        <f>IF(N1377="nulová",J1377,0)</f>
        <v>0</v>
      </c>
      <c r="BJ1377" s="17" t="s">
        <v>148</v>
      </c>
      <c r="BK1377" s="228">
        <f>ROUND(I1377*H1377,2)</f>
        <v>0</v>
      </c>
      <c r="BL1377" s="17" t="s">
        <v>278</v>
      </c>
      <c r="BM1377" s="227" t="s">
        <v>1701</v>
      </c>
    </row>
    <row r="1378" s="13" customFormat="1">
      <c r="A1378" s="13"/>
      <c r="B1378" s="229"/>
      <c r="C1378" s="230"/>
      <c r="D1378" s="231" t="s">
        <v>150</v>
      </c>
      <c r="E1378" s="232" t="s">
        <v>1</v>
      </c>
      <c r="F1378" s="233" t="s">
        <v>168</v>
      </c>
      <c r="G1378" s="230"/>
      <c r="H1378" s="232" t="s">
        <v>1</v>
      </c>
      <c r="I1378" s="234"/>
      <c r="J1378" s="230"/>
      <c r="K1378" s="230"/>
      <c r="L1378" s="235"/>
      <c r="M1378" s="236"/>
      <c r="N1378" s="237"/>
      <c r="O1378" s="237"/>
      <c r="P1378" s="237"/>
      <c r="Q1378" s="237"/>
      <c r="R1378" s="237"/>
      <c r="S1378" s="237"/>
      <c r="T1378" s="238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39" t="s">
        <v>150</v>
      </c>
      <c r="AU1378" s="239" t="s">
        <v>148</v>
      </c>
      <c r="AV1378" s="13" t="s">
        <v>81</v>
      </c>
      <c r="AW1378" s="13" t="s">
        <v>30</v>
      </c>
      <c r="AX1378" s="13" t="s">
        <v>73</v>
      </c>
      <c r="AY1378" s="239" t="s">
        <v>139</v>
      </c>
    </row>
    <row r="1379" s="14" customFormat="1">
      <c r="A1379" s="14"/>
      <c r="B1379" s="240"/>
      <c r="C1379" s="241"/>
      <c r="D1379" s="231" t="s">
        <v>150</v>
      </c>
      <c r="E1379" s="242" t="s">
        <v>1</v>
      </c>
      <c r="F1379" s="243" t="s">
        <v>1691</v>
      </c>
      <c r="G1379" s="241"/>
      <c r="H1379" s="244">
        <v>7.165</v>
      </c>
      <c r="I1379" s="245"/>
      <c r="J1379" s="241"/>
      <c r="K1379" s="241"/>
      <c r="L1379" s="246"/>
      <c r="M1379" s="247"/>
      <c r="N1379" s="248"/>
      <c r="O1379" s="248"/>
      <c r="P1379" s="248"/>
      <c r="Q1379" s="248"/>
      <c r="R1379" s="248"/>
      <c r="S1379" s="248"/>
      <c r="T1379" s="249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0" t="s">
        <v>150</v>
      </c>
      <c r="AU1379" s="250" t="s">
        <v>148</v>
      </c>
      <c r="AV1379" s="14" t="s">
        <v>148</v>
      </c>
      <c r="AW1379" s="14" t="s">
        <v>30</v>
      </c>
      <c r="AX1379" s="14" t="s">
        <v>73</v>
      </c>
      <c r="AY1379" s="250" t="s">
        <v>139</v>
      </c>
    </row>
    <row r="1380" s="13" customFormat="1">
      <c r="A1380" s="13"/>
      <c r="B1380" s="229"/>
      <c r="C1380" s="230"/>
      <c r="D1380" s="231" t="s">
        <v>150</v>
      </c>
      <c r="E1380" s="232" t="s">
        <v>1</v>
      </c>
      <c r="F1380" s="233" t="s">
        <v>197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150</v>
      </c>
      <c r="AU1380" s="239" t="s">
        <v>148</v>
      </c>
      <c r="AV1380" s="13" t="s">
        <v>81</v>
      </c>
      <c r="AW1380" s="13" t="s">
        <v>30</v>
      </c>
      <c r="AX1380" s="13" t="s">
        <v>73</v>
      </c>
      <c r="AY1380" s="239" t="s">
        <v>139</v>
      </c>
    </row>
    <row r="1381" s="14" customFormat="1">
      <c r="A1381" s="14"/>
      <c r="B1381" s="240"/>
      <c r="C1381" s="241"/>
      <c r="D1381" s="231" t="s">
        <v>150</v>
      </c>
      <c r="E1381" s="242" t="s">
        <v>1</v>
      </c>
      <c r="F1381" s="243" t="s">
        <v>344</v>
      </c>
      <c r="G1381" s="241"/>
      <c r="H1381" s="244">
        <v>1.218</v>
      </c>
      <c r="I1381" s="245"/>
      <c r="J1381" s="241"/>
      <c r="K1381" s="241"/>
      <c r="L1381" s="246"/>
      <c r="M1381" s="247"/>
      <c r="N1381" s="248"/>
      <c r="O1381" s="248"/>
      <c r="P1381" s="248"/>
      <c r="Q1381" s="248"/>
      <c r="R1381" s="248"/>
      <c r="S1381" s="248"/>
      <c r="T1381" s="24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0" t="s">
        <v>150</v>
      </c>
      <c r="AU1381" s="250" t="s">
        <v>148</v>
      </c>
      <c r="AV1381" s="14" t="s">
        <v>148</v>
      </c>
      <c r="AW1381" s="14" t="s">
        <v>30</v>
      </c>
      <c r="AX1381" s="14" t="s">
        <v>73</v>
      </c>
      <c r="AY1381" s="250" t="s">
        <v>139</v>
      </c>
    </row>
    <row r="1382" s="13" customFormat="1">
      <c r="A1382" s="13"/>
      <c r="B1382" s="229"/>
      <c r="C1382" s="230"/>
      <c r="D1382" s="231" t="s">
        <v>150</v>
      </c>
      <c r="E1382" s="232" t="s">
        <v>1</v>
      </c>
      <c r="F1382" s="233" t="s">
        <v>195</v>
      </c>
      <c r="G1382" s="230"/>
      <c r="H1382" s="232" t="s">
        <v>1</v>
      </c>
      <c r="I1382" s="234"/>
      <c r="J1382" s="230"/>
      <c r="K1382" s="230"/>
      <c r="L1382" s="235"/>
      <c r="M1382" s="236"/>
      <c r="N1382" s="237"/>
      <c r="O1382" s="237"/>
      <c r="P1382" s="237"/>
      <c r="Q1382" s="237"/>
      <c r="R1382" s="237"/>
      <c r="S1382" s="237"/>
      <c r="T1382" s="238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9" t="s">
        <v>150</v>
      </c>
      <c r="AU1382" s="239" t="s">
        <v>148</v>
      </c>
      <c r="AV1382" s="13" t="s">
        <v>81</v>
      </c>
      <c r="AW1382" s="13" t="s">
        <v>30</v>
      </c>
      <c r="AX1382" s="13" t="s">
        <v>73</v>
      </c>
      <c r="AY1382" s="239" t="s">
        <v>139</v>
      </c>
    </row>
    <row r="1383" s="14" customFormat="1">
      <c r="A1383" s="14"/>
      <c r="B1383" s="240"/>
      <c r="C1383" s="241"/>
      <c r="D1383" s="231" t="s">
        <v>150</v>
      </c>
      <c r="E1383" s="242" t="s">
        <v>1</v>
      </c>
      <c r="F1383" s="243" t="s">
        <v>1692</v>
      </c>
      <c r="G1383" s="241"/>
      <c r="H1383" s="244">
        <v>2.0830000000000002</v>
      </c>
      <c r="I1383" s="245"/>
      <c r="J1383" s="241"/>
      <c r="K1383" s="241"/>
      <c r="L1383" s="246"/>
      <c r="M1383" s="247"/>
      <c r="N1383" s="248"/>
      <c r="O1383" s="248"/>
      <c r="P1383" s="248"/>
      <c r="Q1383" s="248"/>
      <c r="R1383" s="248"/>
      <c r="S1383" s="248"/>
      <c r="T1383" s="249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0" t="s">
        <v>150</v>
      </c>
      <c r="AU1383" s="250" t="s">
        <v>148</v>
      </c>
      <c r="AV1383" s="14" t="s">
        <v>148</v>
      </c>
      <c r="AW1383" s="14" t="s">
        <v>30</v>
      </c>
      <c r="AX1383" s="14" t="s">
        <v>73</v>
      </c>
      <c r="AY1383" s="250" t="s">
        <v>139</v>
      </c>
    </row>
    <row r="1384" s="15" customFormat="1">
      <c r="A1384" s="15"/>
      <c r="B1384" s="251"/>
      <c r="C1384" s="252"/>
      <c r="D1384" s="231" t="s">
        <v>150</v>
      </c>
      <c r="E1384" s="253" t="s">
        <v>1</v>
      </c>
      <c r="F1384" s="254" t="s">
        <v>164</v>
      </c>
      <c r="G1384" s="252"/>
      <c r="H1384" s="255">
        <v>10.465999999999999</v>
      </c>
      <c r="I1384" s="256"/>
      <c r="J1384" s="252"/>
      <c r="K1384" s="252"/>
      <c r="L1384" s="257"/>
      <c r="M1384" s="258"/>
      <c r="N1384" s="259"/>
      <c r="O1384" s="259"/>
      <c r="P1384" s="259"/>
      <c r="Q1384" s="259"/>
      <c r="R1384" s="259"/>
      <c r="S1384" s="259"/>
      <c r="T1384" s="260"/>
      <c r="U1384" s="15"/>
      <c r="V1384" s="15"/>
      <c r="W1384" s="15"/>
      <c r="X1384" s="15"/>
      <c r="Y1384" s="15"/>
      <c r="Z1384" s="15"/>
      <c r="AA1384" s="15"/>
      <c r="AB1384" s="15"/>
      <c r="AC1384" s="15"/>
      <c r="AD1384" s="15"/>
      <c r="AE1384" s="15"/>
      <c r="AT1384" s="261" t="s">
        <v>150</v>
      </c>
      <c r="AU1384" s="261" t="s">
        <v>148</v>
      </c>
      <c r="AV1384" s="15" t="s">
        <v>147</v>
      </c>
      <c r="AW1384" s="15" t="s">
        <v>30</v>
      </c>
      <c r="AX1384" s="15" t="s">
        <v>81</v>
      </c>
      <c r="AY1384" s="261" t="s">
        <v>139</v>
      </c>
    </row>
    <row r="1385" s="2" customFormat="1" ht="24.15" customHeight="1">
      <c r="A1385" s="38"/>
      <c r="B1385" s="39"/>
      <c r="C1385" s="215" t="s">
        <v>1702</v>
      </c>
      <c r="D1385" s="215" t="s">
        <v>143</v>
      </c>
      <c r="E1385" s="216" t="s">
        <v>1703</v>
      </c>
      <c r="F1385" s="217" t="s">
        <v>1704</v>
      </c>
      <c r="G1385" s="218" t="s">
        <v>177</v>
      </c>
      <c r="H1385" s="219">
        <v>4.9980000000000002</v>
      </c>
      <c r="I1385" s="220"/>
      <c r="J1385" s="221">
        <f>ROUND(I1385*H1385,2)</f>
        <v>0</v>
      </c>
      <c r="K1385" s="222"/>
      <c r="L1385" s="44"/>
      <c r="M1385" s="223" t="s">
        <v>1</v>
      </c>
      <c r="N1385" s="224" t="s">
        <v>39</v>
      </c>
      <c r="O1385" s="91"/>
      <c r="P1385" s="225">
        <f>O1385*H1385</f>
        <v>0</v>
      </c>
      <c r="Q1385" s="225">
        <v>0</v>
      </c>
      <c r="R1385" s="225">
        <f>Q1385*H1385</f>
        <v>0</v>
      </c>
      <c r="S1385" s="225">
        <v>0.0032499999999999999</v>
      </c>
      <c r="T1385" s="226">
        <f>S1385*H1385</f>
        <v>0.016243500000000001</v>
      </c>
      <c r="U1385" s="38"/>
      <c r="V1385" s="38"/>
      <c r="W1385" s="38"/>
      <c r="X1385" s="38"/>
      <c r="Y1385" s="38"/>
      <c r="Z1385" s="38"/>
      <c r="AA1385" s="38"/>
      <c r="AB1385" s="38"/>
      <c r="AC1385" s="38"/>
      <c r="AD1385" s="38"/>
      <c r="AE1385" s="38"/>
      <c r="AR1385" s="227" t="s">
        <v>278</v>
      </c>
      <c r="AT1385" s="227" t="s">
        <v>143</v>
      </c>
      <c r="AU1385" s="227" t="s">
        <v>148</v>
      </c>
      <c r="AY1385" s="17" t="s">
        <v>139</v>
      </c>
      <c r="BE1385" s="228">
        <f>IF(N1385="základní",J1385,0)</f>
        <v>0</v>
      </c>
      <c r="BF1385" s="228">
        <f>IF(N1385="snížená",J1385,0)</f>
        <v>0</v>
      </c>
      <c r="BG1385" s="228">
        <f>IF(N1385="zákl. přenesená",J1385,0)</f>
        <v>0</v>
      </c>
      <c r="BH1385" s="228">
        <f>IF(N1385="sníž. přenesená",J1385,0)</f>
        <v>0</v>
      </c>
      <c r="BI1385" s="228">
        <f>IF(N1385="nulová",J1385,0)</f>
        <v>0</v>
      </c>
      <c r="BJ1385" s="17" t="s">
        <v>148</v>
      </c>
      <c r="BK1385" s="228">
        <f>ROUND(I1385*H1385,2)</f>
        <v>0</v>
      </c>
      <c r="BL1385" s="17" t="s">
        <v>278</v>
      </c>
      <c r="BM1385" s="227" t="s">
        <v>1705</v>
      </c>
    </row>
    <row r="1386" s="13" customFormat="1">
      <c r="A1386" s="13"/>
      <c r="B1386" s="229"/>
      <c r="C1386" s="230"/>
      <c r="D1386" s="231" t="s">
        <v>150</v>
      </c>
      <c r="E1386" s="232" t="s">
        <v>1</v>
      </c>
      <c r="F1386" s="233" t="s">
        <v>195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150</v>
      </c>
      <c r="AU1386" s="239" t="s">
        <v>148</v>
      </c>
      <c r="AV1386" s="13" t="s">
        <v>81</v>
      </c>
      <c r="AW1386" s="13" t="s">
        <v>30</v>
      </c>
      <c r="AX1386" s="13" t="s">
        <v>73</v>
      </c>
      <c r="AY1386" s="239" t="s">
        <v>139</v>
      </c>
    </row>
    <row r="1387" s="14" customFormat="1">
      <c r="A1387" s="14"/>
      <c r="B1387" s="240"/>
      <c r="C1387" s="241"/>
      <c r="D1387" s="231" t="s">
        <v>150</v>
      </c>
      <c r="E1387" s="242" t="s">
        <v>1</v>
      </c>
      <c r="F1387" s="243" t="s">
        <v>1706</v>
      </c>
      <c r="G1387" s="241"/>
      <c r="H1387" s="244">
        <v>4.9980000000000002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150</v>
      </c>
      <c r="AU1387" s="250" t="s">
        <v>148</v>
      </c>
      <c r="AV1387" s="14" t="s">
        <v>148</v>
      </c>
      <c r="AW1387" s="14" t="s">
        <v>30</v>
      </c>
      <c r="AX1387" s="14" t="s">
        <v>81</v>
      </c>
      <c r="AY1387" s="250" t="s">
        <v>139</v>
      </c>
    </row>
    <row r="1388" s="2" customFormat="1" ht="33" customHeight="1">
      <c r="A1388" s="38"/>
      <c r="B1388" s="39"/>
      <c r="C1388" s="215" t="s">
        <v>1707</v>
      </c>
      <c r="D1388" s="215" t="s">
        <v>143</v>
      </c>
      <c r="E1388" s="216" t="s">
        <v>1708</v>
      </c>
      <c r="F1388" s="217" t="s">
        <v>1709</v>
      </c>
      <c r="G1388" s="218" t="s">
        <v>177</v>
      </c>
      <c r="H1388" s="219">
        <v>4.649</v>
      </c>
      <c r="I1388" s="220"/>
      <c r="J1388" s="221">
        <f>ROUND(I1388*H1388,2)</f>
        <v>0</v>
      </c>
      <c r="K1388" s="222"/>
      <c r="L1388" s="44"/>
      <c r="M1388" s="223" t="s">
        <v>1</v>
      </c>
      <c r="N1388" s="224" t="s">
        <v>39</v>
      </c>
      <c r="O1388" s="91"/>
      <c r="P1388" s="225">
        <f>O1388*H1388</f>
        <v>0</v>
      </c>
      <c r="Q1388" s="225">
        <v>0.00058</v>
      </c>
      <c r="R1388" s="225">
        <f>Q1388*H1388</f>
        <v>0.0026964200000000002</v>
      </c>
      <c r="S1388" s="225">
        <v>0</v>
      </c>
      <c r="T1388" s="226">
        <f>S1388*H1388</f>
        <v>0</v>
      </c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R1388" s="227" t="s">
        <v>278</v>
      </c>
      <c r="AT1388" s="227" t="s">
        <v>143</v>
      </c>
      <c r="AU1388" s="227" t="s">
        <v>148</v>
      </c>
      <c r="AY1388" s="17" t="s">
        <v>139</v>
      </c>
      <c r="BE1388" s="228">
        <f>IF(N1388="základní",J1388,0)</f>
        <v>0</v>
      </c>
      <c r="BF1388" s="228">
        <f>IF(N1388="snížená",J1388,0)</f>
        <v>0</v>
      </c>
      <c r="BG1388" s="228">
        <f>IF(N1388="zákl. přenesená",J1388,0)</f>
        <v>0</v>
      </c>
      <c r="BH1388" s="228">
        <f>IF(N1388="sníž. přenesená",J1388,0)</f>
        <v>0</v>
      </c>
      <c r="BI1388" s="228">
        <f>IF(N1388="nulová",J1388,0)</f>
        <v>0</v>
      </c>
      <c r="BJ1388" s="17" t="s">
        <v>148</v>
      </c>
      <c r="BK1388" s="228">
        <f>ROUND(I1388*H1388,2)</f>
        <v>0</v>
      </c>
      <c r="BL1388" s="17" t="s">
        <v>278</v>
      </c>
      <c r="BM1388" s="227" t="s">
        <v>1710</v>
      </c>
    </row>
    <row r="1389" s="13" customFormat="1">
      <c r="A1389" s="13"/>
      <c r="B1389" s="229"/>
      <c r="C1389" s="230"/>
      <c r="D1389" s="231" t="s">
        <v>150</v>
      </c>
      <c r="E1389" s="232" t="s">
        <v>1</v>
      </c>
      <c r="F1389" s="233" t="s">
        <v>195</v>
      </c>
      <c r="G1389" s="230"/>
      <c r="H1389" s="232" t="s">
        <v>1</v>
      </c>
      <c r="I1389" s="234"/>
      <c r="J1389" s="230"/>
      <c r="K1389" s="230"/>
      <c r="L1389" s="235"/>
      <c r="M1389" s="236"/>
      <c r="N1389" s="237"/>
      <c r="O1389" s="237"/>
      <c r="P1389" s="237"/>
      <c r="Q1389" s="237"/>
      <c r="R1389" s="237"/>
      <c r="S1389" s="237"/>
      <c r="T1389" s="238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9" t="s">
        <v>150</v>
      </c>
      <c r="AU1389" s="239" t="s">
        <v>148</v>
      </c>
      <c r="AV1389" s="13" t="s">
        <v>81</v>
      </c>
      <c r="AW1389" s="13" t="s">
        <v>30</v>
      </c>
      <c r="AX1389" s="13" t="s">
        <v>73</v>
      </c>
      <c r="AY1389" s="239" t="s">
        <v>139</v>
      </c>
    </row>
    <row r="1390" s="14" customFormat="1">
      <c r="A1390" s="14"/>
      <c r="B1390" s="240"/>
      <c r="C1390" s="241"/>
      <c r="D1390" s="231" t="s">
        <v>150</v>
      </c>
      <c r="E1390" s="242" t="s">
        <v>1</v>
      </c>
      <c r="F1390" s="243" t="s">
        <v>1711</v>
      </c>
      <c r="G1390" s="241"/>
      <c r="H1390" s="244">
        <v>4.649</v>
      </c>
      <c r="I1390" s="245"/>
      <c r="J1390" s="241"/>
      <c r="K1390" s="241"/>
      <c r="L1390" s="246"/>
      <c r="M1390" s="247"/>
      <c r="N1390" s="248"/>
      <c r="O1390" s="248"/>
      <c r="P1390" s="248"/>
      <c r="Q1390" s="248"/>
      <c r="R1390" s="248"/>
      <c r="S1390" s="248"/>
      <c r="T1390" s="24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0" t="s">
        <v>150</v>
      </c>
      <c r="AU1390" s="250" t="s">
        <v>148</v>
      </c>
      <c r="AV1390" s="14" t="s">
        <v>148</v>
      </c>
      <c r="AW1390" s="14" t="s">
        <v>30</v>
      </c>
      <c r="AX1390" s="14" t="s">
        <v>81</v>
      </c>
      <c r="AY1390" s="250" t="s">
        <v>139</v>
      </c>
    </row>
    <row r="1391" s="2" customFormat="1" ht="37.8" customHeight="1">
      <c r="A1391" s="38"/>
      <c r="B1391" s="39"/>
      <c r="C1391" s="215" t="s">
        <v>1712</v>
      </c>
      <c r="D1391" s="215" t="s">
        <v>143</v>
      </c>
      <c r="E1391" s="216" t="s">
        <v>1713</v>
      </c>
      <c r="F1391" s="217" t="s">
        <v>1714</v>
      </c>
      <c r="G1391" s="218" t="s">
        <v>160</v>
      </c>
      <c r="H1391" s="219">
        <v>9.3859999999999992</v>
      </c>
      <c r="I1391" s="220"/>
      <c r="J1391" s="221">
        <f>ROUND(I1391*H1391,2)</f>
        <v>0</v>
      </c>
      <c r="K1391" s="222"/>
      <c r="L1391" s="44"/>
      <c r="M1391" s="223" t="s">
        <v>1</v>
      </c>
      <c r="N1391" s="224" t="s">
        <v>39</v>
      </c>
      <c r="O1391" s="91"/>
      <c r="P1391" s="225">
        <f>O1391*H1391</f>
        <v>0</v>
      </c>
      <c r="Q1391" s="225">
        <v>0.0089999999999999993</v>
      </c>
      <c r="R1391" s="225">
        <f>Q1391*H1391</f>
        <v>0.084473999999999994</v>
      </c>
      <c r="S1391" s="225">
        <v>0</v>
      </c>
      <c r="T1391" s="226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27" t="s">
        <v>278</v>
      </c>
      <c r="AT1391" s="227" t="s">
        <v>143</v>
      </c>
      <c r="AU1391" s="227" t="s">
        <v>148</v>
      </c>
      <c r="AY1391" s="17" t="s">
        <v>139</v>
      </c>
      <c r="BE1391" s="228">
        <f>IF(N1391="základní",J1391,0)</f>
        <v>0</v>
      </c>
      <c r="BF1391" s="228">
        <f>IF(N1391="snížená",J1391,0)</f>
        <v>0</v>
      </c>
      <c r="BG1391" s="228">
        <f>IF(N1391="zákl. přenesená",J1391,0)</f>
        <v>0</v>
      </c>
      <c r="BH1391" s="228">
        <f>IF(N1391="sníž. přenesená",J1391,0)</f>
        <v>0</v>
      </c>
      <c r="BI1391" s="228">
        <f>IF(N1391="nulová",J1391,0)</f>
        <v>0</v>
      </c>
      <c r="BJ1391" s="17" t="s">
        <v>148</v>
      </c>
      <c r="BK1391" s="228">
        <f>ROUND(I1391*H1391,2)</f>
        <v>0</v>
      </c>
      <c r="BL1391" s="17" t="s">
        <v>278</v>
      </c>
      <c r="BM1391" s="227" t="s">
        <v>1715</v>
      </c>
    </row>
    <row r="1392" s="13" customFormat="1">
      <c r="A1392" s="13"/>
      <c r="B1392" s="229"/>
      <c r="C1392" s="230"/>
      <c r="D1392" s="231" t="s">
        <v>150</v>
      </c>
      <c r="E1392" s="232" t="s">
        <v>1</v>
      </c>
      <c r="F1392" s="233" t="s">
        <v>168</v>
      </c>
      <c r="G1392" s="230"/>
      <c r="H1392" s="232" t="s">
        <v>1</v>
      </c>
      <c r="I1392" s="234"/>
      <c r="J1392" s="230"/>
      <c r="K1392" s="230"/>
      <c r="L1392" s="235"/>
      <c r="M1392" s="236"/>
      <c r="N1392" s="237"/>
      <c r="O1392" s="237"/>
      <c r="P1392" s="237"/>
      <c r="Q1392" s="237"/>
      <c r="R1392" s="237"/>
      <c r="S1392" s="237"/>
      <c r="T1392" s="238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9" t="s">
        <v>150</v>
      </c>
      <c r="AU1392" s="239" t="s">
        <v>148</v>
      </c>
      <c r="AV1392" s="13" t="s">
        <v>81</v>
      </c>
      <c r="AW1392" s="13" t="s">
        <v>30</v>
      </c>
      <c r="AX1392" s="13" t="s">
        <v>73</v>
      </c>
      <c r="AY1392" s="239" t="s">
        <v>139</v>
      </c>
    </row>
    <row r="1393" s="14" customFormat="1">
      <c r="A1393" s="14"/>
      <c r="B1393" s="240"/>
      <c r="C1393" s="241"/>
      <c r="D1393" s="231" t="s">
        <v>150</v>
      </c>
      <c r="E1393" s="242" t="s">
        <v>1</v>
      </c>
      <c r="F1393" s="243" t="s">
        <v>1697</v>
      </c>
      <c r="G1393" s="241"/>
      <c r="H1393" s="244">
        <v>6.085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150</v>
      </c>
      <c r="AU1393" s="250" t="s">
        <v>148</v>
      </c>
      <c r="AV1393" s="14" t="s">
        <v>148</v>
      </c>
      <c r="AW1393" s="14" t="s">
        <v>30</v>
      </c>
      <c r="AX1393" s="14" t="s">
        <v>73</v>
      </c>
      <c r="AY1393" s="250" t="s">
        <v>139</v>
      </c>
    </row>
    <row r="1394" s="13" customFormat="1">
      <c r="A1394" s="13"/>
      <c r="B1394" s="229"/>
      <c r="C1394" s="230"/>
      <c r="D1394" s="231" t="s">
        <v>150</v>
      </c>
      <c r="E1394" s="232" t="s">
        <v>1</v>
      </c>
      <c r="F1394" s="233" t="s">
        <v>197</v>
      </c>
      <c r="G1394" s="230"/>
      <c r="H1394" s="232" t="s">
        <v>1</v>
      </c>
      <c r="I1394" s="234"/>
      <c r="J1394" s="230"/>
      <c r="K1394" s="230"/>
      <c r="L1394" s="235"/>
      <c r="M1394" s="236"/>
      <c r="N1394" s="237"/>
      <c r="O1394" s="237"/>
      <c r="P1394" s="237"/>
      <c r="Q1394" s="237"/>
      <c r="R1394" s="237"/>
      <c r="S1394" s="237"/>
      <c r="T1394" s="238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39" t="s">
        <v>150</v>
      </c>
      <c r="AU1394" s="239" t="s">
        <v>148</v>
      </c>
      <c r="AV1394" s="13" t="s">
        <v>81</v>
      </c>
      <c r="AW1394" s="13" t="s">
        <v>30</v>
      </c>
      <c r="AX1394" s="13" t="s">
        <v>73</v>
      </c>
      <c r="AY1394" s="239" t="s">
        <v>139</v>
      </c>
    </row>
    <row r="1395" s="14" customFormat="1">
      <c r="A1395" s="14"/>
      <c r="B1395" s="240"/>
      <c r="C1395" s="241"/>
      <c r="D1395" s="231" t="s">
        <v>150</v>
      </c>
      <c r="E1395" s="242" t="s">
        <v>1</v>
      </c>
      <c r="F1395" s="243" t="s">
        <v>344</v>
      </c>
      <c r="G1395" s="241"/>
      <c r="H1395" s="244">
        <v>1.218</v>
      </c>
      <c r="I1395" s="245"/>
      <c r="J1395" s="241"/>
      <c r="K1395" s="241"/>
      <c r="L1395" s="246"/>
      <c r="M1395" s="247"/>
      <c r="N1395" s="248"/>
      <c r="O1395" s="248"/>
      <c r="P1395" s="248"/>
      <c r="Q1395" s="248"/>
      <c r="R1395" s="248"/>
      <c r="S1395" s="248"/>
      <c r="T1395" s="249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0" t="s">
        <v>150</v>
      </c>
      <c r="AU1395" s="250" t="s">
        <v>148</v>
      </c>
      <c r="AV1395" s="14" t="s">
        <v>148</v>
      </c>
      <c r="AW1395" s="14" t="s">
        <v>30</v>
      </c>
      <c r="AX1395" s="14" t="s">
        <v>73</v>
      </c>
      <c r="AY1395" s="250" t="s">
        <v>139</v>
      </c>
    </row>
    <row r="1396" s="13" customFormat="1">
      <c r="A1396" s="13"/>
      <c r="B1396" s="229"/>
      <c r="C1396" s="230"/>
      <c r="D1396" s="231" t="s">
        <v>150</v>
      </c>
      <c r="E1396" s="232" t="s">
        <v>1</v>
      </c>
      <c r="F1396" s="233" t="s">
        <v>195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150</v>
      </c>
      <c r="AU1396" s="239" t="s">
        <v>148</v>
      </c>
      <c r="AV1396" s="13" t="s">
        <v>81</v>
      </c>
      <c r="AW1396" s="13" t="s">
        <v>30</v>
      </c>
      <c r="AX1396" s="13" t="s">
        <v>73</v>
      </c>
      <c r="AY1396" s="239" t="s">
        <v>139</v>
      </c>
    </row>
    <row r="1397" s="14" customFormat="1">
      <c r="A1397" s="14"/>
      <c r="B1397" s="240"/>
      <c r="C1397" s="241"/>
      <c r="D1397" s="231" t="s">
        <v>150</v>
      </c>
      <c r="E1397" s="242" t="s">
        <v>1</v>
      </c>
      <c r="F1397" s="243" t="s">
        <v>1692</v>
      </c>
      <c r="G1397" s="241"/>
      <c r="H1397" s="244">
        <v>2.0830000000000002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150</v>
      </c>
      <c r="AU1397" s="250" t="s">
        <v>148</v>
      </c>
      <c r="AV1397" s="14" t="s">
        <v>148</v>
      </c>
      <c r="AW1397" s="14" t="s">
        <v>30</v>
      </c>
      <c r="AX1397" s="14" t="s">
        <v>73</v>
      </c>
      <c r="AY1397" s="250" t="s">
        <v>139</v>
      </c>
    </row>
    <row r="1398" s="15" customFormat="1">
      <c r="A1398" s="15"/>
      <c r="B1398" s="251"/>
      <c r="C1398" s="252"/>
      <c r="D1398" s="231" t="s">
        <v>150</v>
      </c>
      <c r="E1398" s="253" t="s">
        <v>1</v>
      </c>
      <c r="F1398" s="254" t="s">
        <v>164</v>
      </c>
      <c r="G1398" s="252"/>
      <c r="H1398" s="255">
        <v>9.3859999999999992</v>
      </c>
      <c r="I1398" s="256"/>
      <c r="J1398" s="252"/>
      <c r="K1398" s="252"/>
      <c r="L1398" s="257"/>
      <c r="M1398" s="258"/>
      <c r="N1398" s="259"/>
      <c r="O1398" s="259"/>
      <c r="P1398" s="259"/>
      <c r="Q1398" s="259"/>
      <c r="R1398" s="259"/>
      <c r="S1398" s="259"/>
      <c r="T1398" s="260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61" t="s">
        <v>150</v>
      </c>
      <c r="AU1398" s="261" t="s">
        <v>148</v>
      </c>
      <c r="AV1398" s="15" t="s">
        <v>147</v>
      </c>
      <c r="AW1398" s="15" t="s">
        <v>30</v>
      </c>
      <c r="AX1398" s="15" t="s">
        <v>81</v>
      </c>
      <c r="AY1398" s="261" t="s">
        <v>139</v>
      </c>
    </row>
    <row r="1399" s="2" customFormat="1" ht="37.8" customHeight="1">
      <c r="A1399" s="38"/>
      <c r="B1399" s="39"/>
      <c r="C1399" s="262" t="s">
        <v>1716</v>
      </c>
      <c r="D1399" s="262" t="s">
        <v>479</v>
      </c>
      <c r="E1399" s="263" t="s">
        <v>1717</v>
      </c>
      <c r="F1399" s="264" t="s">
        <v>1718</v>
      </c>
      <c r="G1399" s="265" t="s">
        <v>160</v>
      </c>
      <c r="H1399" s="266">
        <v>14.140000000000001</v>
      </c>
      <c r="I1399" s="267"/>
      <c r="J1399" s="268">
        <f>ROUND(I1399*H1399,2)</f>
        <v>0</v>
      </c>
      <c r="K1399" s="269"/>
      <c r="L1399" s="270"/>
      <c r="M1399" s="271" t="s">
        <v>1</v>
      </c>
      <c r="N1399" s="272" t="s">
        <v>39</v>
      </c>
      <c r="O1399" s="91"/>
      <c r="P1399" s="225">
        <f>O1399*H1399</f>
        <v>0</v>
      </c>
      <c r="Q1399" s="225">
        <v>0.021999999999999999</v>
      </c>
      <c r="R1399" s="225">
        <f>Q1399*H1399</f>
        <v>0.31107999999999997</v>
      </c>
      <c r="S1399" s="225">
        <v>0</v>
      </c>
      <c r="T1399" s="226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27" t="s">
        <v>373</v>
      </c>
      <c r="AT1399" s="227" t="s">
        <v>479</v>
      </c>
      <c r="AU1399" s="227" t="s">
        <v>148</v>
      </c>
      <c r="AY1399" s="17" t="s">
        <v>139</v>
      </c>
      <c r="BE1399" s="228">
        <f>IF(N1399="základní",J1399,0)</f>
        <v>0</v>
      </c>
      <c r="BF1399" s="228">
        <f>IF(N1399="snížená",J1399,0)</f>
        <v>0</v>
      </c>
      <c r="BG1399" s="228">
        <f>IF(N1399="zákl. přenesená",J1399,0)</f>
        <v>0</v>
      </c>
      <c r="BH1399" s="228">
        <f>IF(N1399="sníž. přenesená",J1399,0)</f>
        <v>0</v>
      </c>
      <c r="BI1399" s="228">
        <f>IF(N1399="nulová",J1399,0)</f>
        <v>0</v>
      </c>
      <c r="BJ1399" s="17" t="s">
        <v>148</v>
      </c>
      <c r="BK1399" s="228">
        <f>ROUND(I1399*H1399,2)</f>
        <v>0</v>
      </c>
      <c r="BL1399" s="17" t="s">
        <v>278</v>
      </c>
      <c r="BM1399" s="227" t="s">
        <v>1719</v>
      </c>
    </row>
    <row r="1400" s="13" customFormat="1">
      <c r="A1400" s="13"/>
      <c r="B1400" s="229"/>
      <c r="C1400" s="230"/>
      <c r="D1400" s="231" t="s">
        <v>150</v>
      </c>
      <c r="E1400" s="232" t="s">
        <v>1</v>
      </c>
      <c r="F1400" s="233" t="s">
        <v>1720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150</v>
      </c>
      <c r="AU1400" s="239" t="s">
        <v>148</v>
      </c>
      <c r="AV1400" s="13" t="s">
        <v>81</v>
      </c>
      <c r="AW1400" s="13" t="s">
        <v>30</v>
      </c>
      <c r="AX1400" s="13" t="s">
        <v>73</v>
      </c>
      <c r="AY1400" s="239" t="s">
        <v>139</v>
      </c>
    </row>
    <row r="1401" s="14" customFormat="1">
      <c r="A1401" s="14"/>
      <c r="B1401" s="240"/>
      <c r="C1401" s="241"/>
      <c r="D1401" s="231" t="s">
        <v>150</v>
      </c>
      <c r="E1401" s="242" t="s">
        <v>1</v>
      </c>
      <c r="F1401" s="243" t="s">
        <v>1721</v>
      </c>
      <c r="G1401" s="241"/>
      <c r="H1401" s="244">
        <v>13.140000000000001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150</v>
      </c>
      <c r="AU1401" s="250" t="s">
        <v>148</v>
      </c>
      <c r="AV1401" s="14" t="s">
        <v>148</v>
      </c>
      <c r="AW1401" s="14" t="s">
        <v>30</v>
      </c>
      <c r="AX1401" s="14" t="s">
        <v>73</v>
      </c>
      <c r="AY1401" s="250" t="s">
        <v>139</v>
      </c>
    </row>
    <row r="1402" s="13" customFormat="1">
      <c r="A1402" s="13"/>
      <c r="B1402" s="229"/>
      <c r="C1402" s="230"/>
      <c r="D1402" s="231" t="s">
        <v>150</v>
      </c>
      <c r="E1402" s="232" t="s">
        <v>1</v>
      </c>
      <c r="F1402" s="233" t="s">
        <v>1722</v>
      </c>
      <c r="G1402" s="230"/>
      <c r="H1402" s="232" t="s">
        <v>1</v>
      </c>
      <c r="I1402" s="234"/>
      <c r="J1402" s="230"/>
      <c r="K1402" s="230"/>
      <c r="L1402" s="235"/>
      <c r="M1402" s="236"/>
      <c r="N1402" s="237"/>
      <c r="O1402" s="237"/>
      <c r="P1402" s="237"/>
      <c r="Q1402" s="237"/>
      <c r="R1402" s="237"/>
      <c r="S1402" s="237"/>
      <c r="T1402" s="238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39" t="s">
        <v>150</v>
      </c>
      <c r="AU1402" s="239" t="s">
        <v>148</v>
      </c>
      <c r="AV1402" s="13" t="s">
        <v>81</v>
      </c>
      <c r="AW1402" s="13" t="s">
        <v>30</v>
      </c>
      <c r="AX1402" s="13" t="s">
        <v>73</v>
      </c>
      <c r="AY1402" s="239" t="s">
        <v>139</v>
      </c>
    </row>
    <row r="1403" s="14" customFormat="1">
      <c r="A1403" s="14"/>
      <c r="B1403" s="240"/>
      <c r="C1403" s="241"/>
      <c r="D1403" s="231" t="s">
        <v>150</v>
      </c>
      <c r="E1403" s="242" t="s">
        <v>1</v>
      </c>
      <c r="F1403" s="243" t="s">
        <v>81</v>
      </c>
      <c r="G1403" s="241"/>
      <c r="H1403" s="244">
        <v>1</v>
      </c>
      <c r="I1403" s="245"/>
      <c r="J1403" s="241"/>
      <c r="K1403" s="241"/>
      <c r="L1403" s="246"/>
      <c r="M1403" s="247"/>
      <c r="N1403" s="248"/>
      <c r="O1403" s="248"/>
      <c r="P1403" s="248"/>
      <c r="Q1403" s="248"/>
      <c r="R1403" s="248"/>
      <c r="S1403" s="248"/>
      <c r="T1403" s="249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0" t="s">
        <v>150</v>
      </c>
      <c r="AU1403" s="250" t="s">
        <v>148</v>
      </c>
      <c r="AV1403" s="14" t="s">
        <v>148</v>
      </c>
      <c r="AW1403" s="14" t="s">
        <v>30</v>
      </c>
      <c r="AX1403" s="14" t="s">
        <v>73</v>
      </c>
      <c r="AY1403" s="250" t="s">
        <v>139</v>
      </c>
    </row>
    <row r="1404" s="15" customFormat="1">
      <c r="A1404" s="15"/>
      <c r="B1404" s="251"/>
      <c r="C1404" s="252"/>
      <c r="D1404" s="231" t="s">
        <v>150</v>
      </c>
      <c r="E1404" s="253" t="s">
        <v>1</v>
      </c>
      <c r="F1404" s="254" t="s">
        <v>164</v>
      </c>
      <c r="G1404" s="252"/>
      <c r="H1404" s="255">
        <v>14.140000000000001</v>
      </c>
      <c r="I1404" s="256"/>
      <c r="J1404" s="252"/>
      <c r="K1404" s="252"/>
      <c r="L1404" s="257"/>
      <c r="M1404" s="258"/>
      <c r="N1404" s="259"/>
      <c r="O1404" s="259"/>
      <c r="P1404" s="259"/>
      <c r="Q1404" s="259"/>
      <c r="R1404" s="259"/>
      <c r="S1404" s="259"/>
      <c r="T1404" s="260"/>
      <c r="U1404" s="15"/>
      <c r="V1404" s="15"/>
      <c r="W1404" s="15"/>
      <c r="X1404" s="15"/>
      <c r="Y1404" s="15"/>
      <c r="Z1404" s="15"/>
      <c r="AA1404" s="15"/>
      <c r="AB1404" s="15"/>
      <c r="AC1404" s="15"/>
      <c r="AD1404" s="15"/>
      <c r="AE1404" s="15"/>
      <c r="AT1404" s="261" t="s">
        <v>150</v>
      </c>
      <c r="AU1404" s="261" t="s">
        <v>148</v>
      </c>
      <c r="AV1404" s="15" t="s">
        <v>147</v>
      </c>
      <c r="AW1404" s="15" t="s">
        <v>30</v>
      </c>
      <c r="AX1404" s="15" t="s">
        <v>81</v>
      </c>
      <c r="AY1404" s="261" t="s">
        <v>139</v>
      </c>
    </row>
    <row r="1405" s="2" customFormat="1" ht="24.15" customHeight="1">
      <c r="A1405" s="38"/>
      <c r="B1405" s="39"/>
      <c r="C1405" s="215" t="s">
        <v>1723</v>
      </c>
      <c r="D1405" s="215" t="s">
        <v>143</v>
      </c>
      <c r="E1405" s="216" t="s">
        <v>1724</v>
      </c>
      <c r="F1405" s="217" t="s">
        <v>1725</v>
      </c>
      <c r="G1405" s="218" t="s">
        <v>160</v>
      </c>
      <c r="H1405" s="219">
        <v>9.3859999999999992</v>
      </c>
      <c r="I1405" s="220"/>
      <c r="J1405" s="221">
        <f>ROUND(I1405*H1405,2)</f>
        <v>0</v>
      </c>
      <c r="K1405" s="222"/>
      <c r="L1405" s="44"/>
      <c r="M1405" s="223" t="s">
        <v>1</v>
      </c>
      <c r="N1405" s="224" t="s">
        <v>39</v>
      </c>
      <c r="O1405" s="91"/>
      <c r="P1405" s="225">
        <f>O1405*H1405</f>
        <v>0</v>
      </c>
      <c r="Q1405" s="225">
        <v>0</v>
      </c>
      <c r="R1405" s="225">
        <f>Q1405*H1405</f>
        <v>0</v>
      </c>
      <c r="S1405" s="225">
        <v>0</v>
      </c>
      <c r="T1405" s="226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27" t="s">
        <v>278</v>
      </c>
      <c r="AT1405" s="227" t="s">
        <v>143</v>
      </c>
      <c r="AU1405" s="227" t="s">
        <v>148</v>
      </c>
      <c r="AY1405" s="17" t="s">
        <v>139</v>
      </c>
      <c r="BE1405" s="228">
        <f>IF(N1405="základní",J1405,0)</f>
        <v>0</v>
      </c>
      <c r="BF1405" s="228">
        <f>IF(N1405="snížená",J1405,0)</f>
        <v>0</v>
      </c>
      <c r="BG1405" s="228">
        <f>IF(N1405="zákl. přenesená",J1405,0)</f>
        <v>0</v>
      </c>
      <c r="BH1405" s="228">
        <f>IF(N1405="sníž. přenesená",J1405,0)</f>
        <v>0</v>
      </c>
      <c r="BI1405" s="228">
        <f>IF(N1405="nulová",J1405,0)</f>
        <v>0</v>
      </c>
      <c r="BJ1405" s="17" t="s">
        <v>148</v>
      </c>
      <c r="BK1405" s="228">
        <f>ROUND(I1405*H1405,2)</f>
        <v>0</v>
      </c>
      <c r="BL1405" s="17" t="s">
        <v>278</v>
      </c>
      <c r="BM1405" s="227" t="s">
        <v>1726</v>
      </c>
    </row>
    <row r="1406" s="13" customFormat="1">
      <c r="A1406" s="13"/>
      <c r="B1406" s="229"/>
      <c r="C1406" s="230"/>
      <c r="D1406" s="231" t="s">
        <v>150</v>
      </c>
      <c r="E1406" s="232" t="s">
        <v>1</v>
      </c>
      <c r="F1406" s="233" t="s">
        <v>168</v>
      </c>
      <c r="G1406" s="230"/>
      <c r="H1406" s="232" t="s">
        <v>1</v>
      </c>
      <c r="I1406" s="234"/>
      <c r="J1406" s="230"/>
      <c r="K1406" s="230"/>
      <c r="L1406" s="235"/>
      <c r="M1406" s="236"/>
      <c r="N1406" s="237"/>
      <c r="O1406" s="237"/>
      <c r="P1406" s="237"/>
      <c r="Q1406" s="237"/>
      <c r="R1406" s="237"/>
      <c r="S1406" s="237"/>
      <c r="T1406" s="23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9" t="s">
        <v>150</v>
      </c>
      <c r="AU1406" s="239" t="s">
        <v>148</v>
      </c>
      <c r="AV1406" s="13" t="s">
        <v>81</v>
      </c>
      <c r="AW1406" s="13" t="s">
        <v>30</v>
      </c>
      <c r="AX1406" s="13" t="s">
        <v>73</v>
      </c>
      <c r="AY1406" s="239" t="s">
        <v>139</v>
      </c>
    </row>
    <row r="1407" s="14" customFormat="1">
      <c r="A1407" s="14"/>
      <c r="B1407" s="240"/>
      <c r="C1407" s="241"/>
      <c r="D1407" s="231" t="s">
        <v>150</v>
      </c>
      <c r="E1407" s="242" t="s">
        <v>1</v>
      </c>
      <c r="F1407" s="243" t="s">
        <v>1697</v>
      </c>
      <c r="G1407" s="241"/>
      <c r="H1407" s="244">
        <v>6.085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150</v>
      </c>
      <c r="AU1407" s="250" t="s">
        <v>148</v>
      </c>
      <c r="AV1407" s="14" t="s">
        <v>148</v>
      </c>
      <c r="AW1407" s="14" t="s">
        <v>30</v>
      </c>
      <c r="AX1407" s="14" t="s">
        <v>73</v>
      </c>
      <c r="AY1407" s="250" t="s">
        <v>139</v>
      </c>
    </row>
    <row r="1408" s="13" customFormat="1">
      <c r="A1408" s="13"/>
      <c r="B1408" s="229"/>
      <c r="C1408" s="230"/>
      <c r="D1408" s="231" t="s">
        <v>150</v>
      </c>
      <c r="E1408" s="232" t="s">
        <v>1</v>
      </c>
      <c r="F1408" s="233" t="s">
        <v>197</v>
      </c>
      <c r="G1408" s="230"/>
      <c r="H1408" s="232" t="s">
        <v>1</v>
      </c>
      <c r="I1408" s="234"/>
      <c r="J1408" s="230"/>
      <c r="K1408" s="230"/>
      <c r="L1408" s="235"/>
      <c r="M1408" s="236"/>
      <c r="N1408" s="237"/>
      <c r="O1408" s="237"/>
      <c r="P1408" s="237"/>
      <c r="Q1408" s="237"/>
      <c r="R1408" s="237"/>
      <c r="S1408" s="237"/>
      <c r="T1408" s="238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39" t="s">
        <v>150</v>
      </c>
      <c r="AU1408" s="239" t="s">
        <v>148</v>
      </c>
      <c r="AV1408" s="13" t="s">
        <v>81</v>
      </c>
      <c r="AW1408" s="13" t="s">
        <v>30</v>
      </c>
      <c r="AX1408" s="13" t="s">
        <v>73</v>
      </c>
      <c r="AY1408" s="239" t="s">
        <v>139</v>
      </c>
    </row>
    <row r="1409" s="14" customFormat="1">
      <c r="A1409" s="14"/>
      <c r="B1409" s="240"/>
      <c r="C1409" s="241"/>
      <c r="D1409" s="231" t="s">
        <v>150</v>
      </c>
      <c r="E1409" s="242" t="s">
        <v>1</v>
      </c>
      <c r="F1409" s="243" t="s">
        <v>344</v>
      </c>
      <c r="G1409" s="241"/>
      <c r="H1409" s="244">
        <v>1.218</v>
      </c>
      <c r="I1409" s="245"/>
      <c r="J1409" s="241"/>
      <c r="K1409" s="241"/>
      <c r="L1409" s="246"/>
      <c r="M1409" s="247"/>
      <c r="N1409" s="248"/>
      <c r="O1409" s="248"/>
      <c r="P1409" s="248"/>
      <c r="Q1409" s="248"/>
      <c r="R1409" s="248"/>
      <c r="S1409" s="248"/>
      <c r="T1409" s="249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0" t="s">
        <v>150</v>
      </c>
      <c r="AU1409" s="250" t="s">
        <v>148</v>
      </c>
      <c r="AV1409" s="14" t="s">
        <v>148</v>
      </c>
      <c r="AW1409" s="14" t="s">
        <v>30</v>
      </c>
      <c r="AX1409" s="14" t="s">
        <v>73</v>
      </c>
      <c r="AY1409" s="250" t="s">
        <v>139</v>
      </c>
    </row>
    <row r="1410" s="13" customFormat="1">
      <c r="A1410" s="13"/>
      <c r="B1410" s="229"/>
      <c r="C1410" s="230"/>
      <c r="D1410" s="231" t="s">
        <v>150</v>
      </c>
      <c r="E1410" s="232" t="s">
        <v>1</v>
      </c>
      <c r="F1410" s="233" t="s">
        <v>195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150</v>
      </c>
      <c r="AU1410" s="239" t="s">
        <v>148</v>
      </c>
      <c r="AV1410" s="13" t="s">
        <v>81</v>
      </c>
      <c r="AW1410" s="13" t="s">
        <v>30</v>
      </c>
      <c r="AX1410" s="13" t="s">
        <v>73</v>
      </c>
      <c r="AY1410" s="239" t="s">
        <v>139</v>
      </c>
    </row>
    <row r="1411" s="14" customFormat="1">
      <c r="A1411" s="14"/>
      <c r="B1411" s="240"/>
      <c r="C1411" s="241"/>
      <c r="D1411" s="231" t="s">
        <v>150</v>
      </c>
      <c r="E1411" s="242" t="s">
        <v>1</v>
      </c>
      <c r="F1411" s="243" t="s">
        <v>1692</v>
      </c>
      <c r="G1411" s="241"/>
      <c r="H1411" s="244">
        <v>2.0830000000000002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150</v>
      </c>
      <c r="AU1411" s="250" t="s">
        <v>148</v>
      </c>
      <c r="AV1411" s="14" t="s">
        <v>148</v>
      </c>
      <c r="AW1411" s="14" t="s">
        <v>30</v>
      </c>
      <c r="AX1411" s="14" t="s">
        <v>73</v>
      </c>
      <c r="AY1411" s="250" t="s">
        <v>139</v>
      </c>
    </row>
    <row r="1412" s="15" customFormat="1">
      <c r="A1412" s="15"/>
      <c r="B1412" s="251"/>
      <c r="C1412" s="252"/>
      <c r="D1412" s="231" t="s">
        <v>150</v>
      </c>
      <c r="E1412" s="253" t="s">
        <v>1</v>
      </c>
      <c r="F1412" s="254" t="s">
        <v>164</v>
      </c>
      <c r="G1412" s="252"/>
      <c r="H1412" s="255">
        <v>9.3859999999999992</v>
      </c>
      <c r="I1412" s="256"/>
      <c r="J1412" s="252"/>
      <c r="K1412" s="252"/>
      <c r="L1412" s="257"/>
      <c r="M1412" s="258"/>
      <c r="N1412" s="259"/>
      <c r="O1412" s="259"/>
      <c r="P1412" s="259"/>
      <c r="Q1412" s="259"/>
      <c r="R1412" s="259"/>
      <c r="S1412" s="259"/>
      <c r="T1412" s="260"/>
      <c r="U1412" s="15"/>
      <c r="V1412" s="15"/>
      <c r="W1412" s="15"/>
      <c r="X1412" s="15"/>
      <c r="Y1412" s="15"/>
      <c r="Z1412" s="15"/>
      <c r="AA1412" s="15"/>
      <c r="AB1412" s="15"/>
      <c r="AC1412" s="15"/>
      <c r="AD1412" s="15"/>
      <c r="AE1412" s="15"/>
      <c r="AT1412" s="261" t="s">
        <v>150</v>
      </c>
      <c r="AU1412" s="261" t="s">
        <v>148</v>
      </c>
      <c r="AV1412" s="15" t="s">
        <v>147</v>
      </c>
      <c r="AW1412" s="15" t="s">
        <v>30</v>
      </c>
      <c r="AX1412" s="15" t="s">
        <v>81</v>
      </c>
      <c r="AY1412" s="261" t="s">
        <v>139</v>
      </c>
    </row>
    <row r="1413" s="2" customFormat="1" ht="16.5" customHeight="1">
      <c r="A1413" s="38"/>
      <c r="B1413" s="39"/>
      <c r="C1413" s="215" t="s">
        <v>1727</v>
      </c>
      <c r="D1413" s="215" t="s">
        <v>143</v>
      </c>
      <c r="E1413" s="216" t="s">
        <v>1728</v>
      </c>
      <c r="F1413" s="217" t="s">
        <v>1729</v>
      </c>
      <c r="G1413" s="218" t="s">
        <v>177</v>
      </c>
      <c r="H1413" s="219">
        <v>21.116</v>
      </c>
      <c r="I1413" s="220"/>
      <c r="J1413" s="221">
        <f>ROUND(I1413*H1413,2)</f>
        <v>0</v>
      </c>
      <c r="K1413" s="222"/>
      <c r="L1413" s="44"/>
      <c r="M1413" s="223" t="s">
        <v>1</v>
      </c>
      <c r="N1413" s="224" t="s">
        <v>39</v>
      </c>
      <c r="O1413" s="91"/>
      <c r="P1413" s="225">
        <f>O1413*H1413</f>
        <v>0</v>
      </c>
      <c r="Q1413" s="225">
        <v>3.0000000000000001E-05</v>
      </c>
      <c r="R1413" s="225">
        <f>Q1413*H1413</f>
        <v>0.00063347999999999996</v>
      </c>
      <c r="S1413" s="225">
        <v>0</v>
      </c>
      <c r="T1413" s="226">
        <f>S1413*H1413</f>
        <v>0</v>
      </c>
      <c r="U1413" s="38"/>
      <c r="V1413" s="38"/>
      <c r="W1413" s="38"/>
      <c r="X1413" s="38"/>
      <c r="Y1413" s="38"/>
      <c r="Z1413" s="38"/>
      <c r="AA1413" s="38"/>
      <c r="AB1413" s="38"/>
      <c r="AC1413" s="38"/>
      <c r="AD1413" s="38"/>
      <c r="AE1413" s="38"/>
      <c r="AR1413" s="227" t="s">
        <v>278</v>
      </c>
      <c r="AT1413" s="227" t="s">
        <v>143</v>
      </c>
      <c r="AU1413" s="227" t="s">
        <v>148</v>
      </c>
      <c r="AY1413" s="17" t="s">
        <v>139</v>
      </c>
      <c r="BE1413" s="228">
        <f>IF(N1413="základní",J1413,0)</f>
        <v>0</v>
      </c>
      <c r="BF1413" s="228">
        <f>IF(N1413="snížená",J1413,0)</f>
        <v>0</v>
      </c>
      <c r="BG1413" s="228">
        <f>IF(N1413="zákl. přenesená",J1413,0)</f>
        <v>0</v>
      </c>
      <c r="BH1413" s="228">
        <f>IF(N1413="sníž. přenesená",J1413,0)</f>
        <v>0</v>
      </c>
      <c r="BI1413" s="228">
        <f>IF(N1413="nulová",J1413,0)</f>
        <v>0</v>
      </c>
      <c r="BJ1413" s="17" t="s">
        <v>148</v>
      </c>
      <c r="BK1413" s="228">
        <f>ROUND(I1413*H1413,2)</f>
        <v>0</v>
      </c>
      <c r="BL1413" s="17" t="s">
        <v>278</v>
      </c>
      <c r="BM1413" s="227" t="s">
        <v>1730</v>
      </c>
    </row>
    <row r="1414" s="13" customFormat="1">
      <c r="A1414" s="13"/>
      <c r="B1414" s="229"/>
      <c r="C1414" s="230"/>
      <c r="D1414" s="231" t="s">
        <v>150</v>
      </c>
      <c r="E1414" s="232" t="s">
        <v>1</v>
      </c>
      <c r="F1414" s="233" t="s">
        <v>1731</v>
      </c>
      <c r="G1414" s="230"/>
      <c r="H1414" s="232" t="s">
        <v>1</v>
      </c>
      <c r="I1414" s="234"/>
      <c r="J1414" s="230"/>
      <c r="K1414" s="230"/>
      <c r="L1414" s="235"/>
      <c r="M1414" s="236"/>
      <c r="N1414" s="237"/>
      <c r="O1414" s="237"/>
      <c r="P1414" s="237"/>
      <c r="Q1414" s="237"/>
      <c r="R1414" s="237"/>
      <c r="S1414" s="237"/>
      <c r="T1414" s="23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39" t="s">
        <v>150</v>
      </c>
      <c r="AU1414" s="239" t="s">
        <v>148</v>
      </c>
      <c r="AV1414" s="13" t="s">
        <v>81</v>
      </c>
      <c r="AW1414" s="13" t="s">
        <v>30</v>
      </c>
      <c r="AX1414" s="13" t="s">
        <v>73</v>
      </c>
      <c r="AY1414" s="239" t="s">
        <v>139</v>
      </c>
    </row>
    <row r="1415" s="13" customFormat="1">
      <c r="A1415" s="13"/>
      <c r="B1415" s="229"/>
      <c r="C1415" s="230"/>
      <c r="D1415" s="231" t="s">
        <v>150</v>
      </c>
      <c r="E1415" s="232" t="s">
        <v>1</v>
      </c>
      <c r="F1415" s="233" t="s">
        <v>197</v>
      </c>
      <c r="G1415" s="230"/>
      <c r="H1415" s="232" t="s">
        <v>1</v>
      </c>
      <c r="I1415" s="234"/>
      <c r="J1415" s="230"/>
      <c r="K1415" s="230"/>
      <c r="L1415" s="235"/>
      <c r="M1415" s="236"/>
      <c r="N1415" s="237"/>
      <c r="O1415" s="237"/>
      <c r="P1415" s="237"/>
      <c r="Q1415" s="237"/>
      <c r="R1415" s="237"/>
      <c r="S1415" s="237"/>
      <c r="T1415" s="23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9" t="s">
        <v>150</v>
      </c>
      <c r="AU1415" s="239" t="s">
        <v>148</v>
      </c>
      <c r="AV1415" s="13" t="s">
        <v>81</v>
      </c>
      <c r="AW1415" s="13" t="s">
        <v>30</v>
      </c>
      <c r="AX1415" s="13" t="s">
        <v>73</v>
      </c>
      <c r="AY1415" s="239" t="s">
        <v>139</v>
      </c>
    </row>
    <row r="1416" s="14" customFormat="1">
      <c r="A1416" s="14"/>
      <c r="B1416" s="240"/>
      <c r="C1416" s="241"/>
      <c r="D1416" s="231" t="s">
        <v>150</v>
      </c>
      <c r="E1416" s="242" t="s">
        <v>1</v>
      </c>
      <c r="F1416" s="243" t="s">
        <v>1732</v>
      </c>
      <c r="G1416" s="241"/>
      <c r="H1416" s="244">
        <v>4.4359999999999999</v>
      </c>
      <c r="I1416" s="245"/>
      <c r="J1416" s="241"/>
      <c r="K1416" s="241"/>
      <c r="L1416" s="246"/>
      <c r="M1416" s="247"/>
      <c r="N1416" s="248"/>
      <c r="O1416" s="248"/>
      <c r="P1416" s="248"/>
      <c r="Q1416" s="248"/>
      <c r="R1416" s="248"/>
      <c r="S1416" s="248"/>
      <c r="T1416" s="24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0" t="s">
        <v>150</v>
      </c>
      <c r="AU1416" s="250" t="s">
        <v>148</v>
      </c>
      <c r="AV1416" s="14" t="s">
        <v>148</v>
      </c>
      <c r="AW1416" s="14" t="s">
        <v>30</v>
      </c>
      <c r="AX1416" s="14" t="s">
        <v>73</v>
      </c>
      <c r="AY1416" s="250" t="s">
        <v>139</v>
      </c>
    </row>
    <row r="1417" s="13" customFormat="1">
      <c r="A1417" s="13"/>
      <c r="B1417" s="229"/>
      <c r="C1417" s="230"/>
      <c r="D1417" s="231" t="s">
        <v>150</v>
      </c>
      <c r="E1417" s="232" t="s">
        <v>1</v>
      </c>
      <c r="F1417" s="233" t="s">
        <v>474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150</v>
      </c>
      <c r="AU1417" s="239" t="s">
        <v>148</v>
      </c>
      <c r="AV1417" s="13" t="s">
        <v>81</v>
      </c>
      <c r="AW1417" s="13" t="s">
        <v>30</v>
      </c>
      <c r="AX1417" s="13" t="s">
        <v>73</v>
      </c>
      <c r="AY1417" s="239" t="s">
        <v>139</v>
      </c>
    </row>
    <row r="1418" s="14" customFormat="1">
      <c r="A1418" s="14"/>
      <c r="B1418" s="240"/>
      <c r="C1418" s="241"/>
      <c r="D1418" s="231" t="s">
        <v>150</v>
      </c>
      <c r="E1418" s="242" t="s">
        <v>1</v>
      </c>
      <c r="F1418" s="243" t="s">
        <v>475</v>
      </c>
      <c r="G1418" s="241"/>
      <c r="H1418" s="244">
        <v>10.885999999999999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150</v>
      </c>
      <c r="AU1418" s="250" t="s">
        <v>148</v>
      </c>
      <c r="AV1418" s="14" t="s">
        <v>148</v>
      </c>
      <c r="AW1418" s="14" t="s">
        <v>30</v>
      </c>
      <c r="AX1418" s="14" t="s">
        <v>73</v>
      </c>
      <c r="AY1418" s="250" t="s">
        <v>139</v>
      </c>
    </row>
    <row r="1419" s="13" customFormat="1">
      <c r="A1419" s="13"/>
      <c r="B1419" s="229"/>
      <c r="C1419" s="230"/>
      <c r="D1419" s="231" t="s">
        <v>150</v>
      </c>
      <c r="E1419" s="232" t="s">
        <v>1</v>
      </c>
      <c r="F1419" s="233" t="s">
        <v>195</v>
      </c>
      <c r="G1419" s="230"/>
      <c r="H1419" s="232" t="s">
        <v>1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9" t="s">
        <v>150</v>
      </c>
      <c r="AU1419" s="239" t="s">
        <v>148</v>
      </c>
      <c r="AV1419" s="13" t="s">
        <v>81</v>
      </c>
      <c r="AW1419" s="13" t="s">
        <v>30</v>
      </c>
      <c r="AX1419" s="13" t="s">
        <v>73</v>
      </c>
      <c r="AY1419" s="239" t="s">
        <v>139</v>
      </c>
    </row>
    <row r="1420" s="14" customFormat="1">
      <c r="A1420" s="14"/>
      <c r="B1420" s="240"/>
      <c r="C1420" s="241"/>
      <c r="D1420" s="231" t="s">
        <v>150</v>
      </c>
      <c r="E1420" s="242" t="s">
        <v>1</v>
      </c>
      <c r="F1420" s="243" t="s">
        <v>1733</v>
      </c>
      <c r="G1420" s="241"/>
      <c r="H1420" s="244">
        <v>5.7939999999999996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150</v>
      </c>
      <c r="AU1420" s="250" t="s">
        <v>148</v>
      </c>
      <c r="AV1420" s="14" t="s">
        <v>148</v>
      </c>
      <c r="AW1420" s="14" t="s">
        <v>30</v>
      </c>
      <c r="AX1420" s="14" t="s">
        <v>73</v>
      </c>
      <c r="AY1420" s="250" t="s">
        <v>139</v>
      </c>
    </row>
    <row r="1421" s="15" customFormat="1">
      <c r="A1421" s="15"/>
      <c r="B1421" s="251"/>
      <c r="C1421" s="252"/>
      <c r="D1421" s="231" t="s">
        <v>150</v>
      </c>
      <c r="E1421" s="253" t="s">
        <v>1</v>
      </c>
      <c r="F1421" s="254" t="s">
        <v>164</v>
      </c>
      <c r="G1421" s="252"/>
      <c r="H1421" s="255">
        <v>21.116</v>
      </c>
      <c r="I1421" s="256"/>
      <c r="J1421" s="252"/>
      <c r="K1421" s="252"/>
      <c r="L1421" s="257"/>
      <c r="M1421" s="258"/>
      <c r="N1421" s="259"/>
      <c r="O1421" s="259"/>
      <c r="P1421" s="259"/>
      <c r="Q1421" s="259"/>
      <c r="R1421" s="259"/>
      <c r="S1421" s="259"/>
      <c r="T1421" s="260"/>
      <c r="U1421" s="15"/>
      <c r="V1421" s="15"/>
      <c r="W1421" s="15"/>
      <c r="X1421" s="15"/>
      <c r="Y1421" s="15"/>
      <c r="Z1421" s="15"/>
      <c r="AA1421" s="15"/>
      <c r="AB1421" s="15"/>
      <c r="AC1421" s="15"/>
      <c r="AD1421" s="15"/>
      <c r="AE1421" s="15"/>
      <c r="AT1421" s="261" t="s">
        <v>150</v>
      </c>
      <c r="AU1421" s="261" t="s">
        <v>148</v>
      </c>
      <c r="AV1421" s="15" t="s">
        <v>147</v>
      </c>
      <c r="AW1421" s="15" t="s">
        <v>30</v>
      </c>
      <c r="AX1421" s="15" t="s">
        <v>81</v>
      </c>
      <c r="AY1421" s="261" t="s">
        <v>139</v>
      </c>
    </row>
    <row r="1422" s="2" customFormat="1" ht="24.15" customHeight="1">
      <c r="A1422" s="38"/>
      <c r="B1422" s="39"/>
      <c r="C1422" s="215" t="s">
        <v>1734</v>
      </c>
      <c r="D1422" s="215" t="s">
        <v>143</v>
      </c>
      <c r="E1422" s="216" t="s">
        <v>1735</v>
      </c>
      <c r="F1422" s="217" t="s">
        <v>1736</v>
      </c>
      <c r="G1422" s="218" t="s">
        <v>177</v>
      </c>
      <c r="H1422" s="219">
        <v>21.116</v>
      </c>
      <c r="I1422" s="220"/>
      <c r="J1422" s="221">
        <f>ROUND(I1422*H1422,2)</f>
        <v>0</v>
      </c>
      <c r="K1422" s="222"/>
      <c r="L1422" s="44"/>
      <c r="M1422" s="223" t="s">
        <v>1</v>
      </c>
      <c r="N1422" s="224" t="s">
        <v>39</v>
      </c>
      <c r="O1422" s="91"/>
      <c r="P1422" s="225">
        <f>O1422*H1422</f>
        <v>0</v>
      </c>
      <c r="Q1422" s="225">
        <v>2.0000000000000002E-05</v>
      </c>
      <c r="R1422" s="225">
        <f>Q1422*H1422</f>
        <v>0.00042232000000000001</v>
      </c>
      <c r="S1422" s="225">
        <v>0</v>
      </c>
      <c r="T1422" s="226">
        <f>S1422*H1422</f>
        <v>0</v>
      </c>
      <c r="U1422" s="38"/>
      <c r="V1422" s="38"/>
      <c r="W1422" s="38"/>
      <c r="X1422" s="38"/>
      <c r="Y1422" s="38"/>
      <c r="Z1422" s="38"/>
      <c r="AA1422" s="38"/>
      <c r="AB1422" s="38"/>
      <c r="AC1422" s="38"/>
      <c r="AD1422" s="38"/>
      <c r="AE1422" s="38"/>
      <c r="AR1422" s="227" t="s">
        <v>278</v>
      </c>
      <c r="AT1422" s="227" t="s">
        <v>143</v>
      </c>
      <c r="AU1422" s="227" t="s">
        <v>148</v>
      </c>
      <c r="AY1422" s="17" t="s">
        <v>139</v>
      </c>
      <c r="BE1422" s="228">
        <f>IF(N1422="základní",J1422,0)</f>
        <v>0</v>
      </c>
      <c r="BF1422" s="228">
        <f>IF(N1422="snížená",J1422,0)</f>
        <v>0</v>
      </c>
      <c r="BG1422" s="228">
        <f>IF(N1422="zákl. přenesená",J1422,0)</f>
        <v>0</v>
      </c>
      <c r="BH1422" s="228">
        <f>IF(N1422="sníž. přenesená",J1422,0)</f>
        <v>0</v>
      </c>
      <c r="BI1422" s="228">
        <f>IF(N1422="nulová",J1422,0)</f>
        <v>0</v>
      </c>
      <c r="BJ1422" s="17" t="s">
        <v>148</v>
      </c>
      <c r="BK1422" s="228">
        <f>ROUND(I1422*H1422,2)</f>
        <v>0</v>
      </c>
      <c r="BL1422" s="17" t="s">
        <v>278</v>
      </c>
      <c r="BM1422" s="227" t="s">
        <v>1737</v>
      </c>
    </row>
    <row r="1423" s="13" customFormat="1">
      <c r="A1423" s="13"/>
      <c r="B1423" s="229"/>
      <c r="C1423" s="230"/>
      <c r="D1423" s="231" t="s">
        <v>150</v>
      </c>
      <c r="E1423" s="232" t="s">
        <v>1</v>
      </c>
      <c r="F1423" s="233" t="s">
        <v>1731</v>
      </c>
      <c r="G1423" s="230"/>
      <c r="H1423" s="232" t="s">
        <v>1</v>
      </c>
      <c r="I1423" s="234"/>
      <c r="J1423" s="230"/>
      <c r="K1423" s="230"/>
      <c r="L1423" s="235"/>
      <c r="M1423" s="236"/>
      <c r="N1423" s="237"/>
      <c r="O1423" s="237"/>
      <c r="P1423" s="237"/>
      <c r="Q1423" s="237"/>
      <c r="R1423" s="237"/>
      <c r="S1423" s="237"/>
      <c r="T1423" s="238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9" t="s">
        <v>150</v>
      </c>
      <c r="AU1423" s="239" t="s">
        <v>148</v>
      </c>
      <c r="AV1423" s="13" t="s">
        <v>81</v>
      </c>
      <c r="AW1423" s="13" t="s">
        <v>30</v>
      </c>
      <c r="AX1423" s="13" t="s">
        <v>73</v>
      </c>
      <c r="AY1423" s="239" t="s">
        <v>139</v>
      </c>
    </row>
    <row r="1424" s="13" customFormat="1">
      <c r="A1424" s="13"/>
      <c r="B1424" s="229"/>
      <c r="C1424" s="230"/>
      <c r="D1424" s="231" t="s">
        <v>150</v>
      </c>
      <c r="E1424" s="232" t="s">
        <v>1</v>
      </c>
      <c r="F1424" s="233" t="s">
        <v>197</v>
      </c>
      <c r="G1424" s="230"/>
      <c r="H1424" s="232" t="s">
        <v>1</v>
      </c>
      <c r="I1424" s="234"/>
      <c r="J1424" s="230"/>
      <c r="K1424" s="230"/>
      <c r="L1424" s="235"/>
      <c r="M1424" s="236"/>
      <c r="N1424" s="237"/>
      <c r="O1424" s="237"/>
      <c r="P1424" s="237"/>
      <c r="Q1424" s="237"/>
      <c r="R1424" s="237"/>
      <c r="S1424" s="237"/>
      <c r="T1424" s="23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9" t="s">
        <v>150</v>
      </c>
      <c r="AU1424" s="239" t="s">
        <v>148</v>
      </c>
      <c r="AV1424" s="13" t="s">
        <v>81</v>
      </c>
      <c r="AW1424" s="13" t="s">
        <v>30</v>
      </c>
      <c r="AX1424" s="13" t="s">
        <v>73</v>
      </c>
      <c r="AY1424" s="239" t="s">
        <v>139</v>
      </c>
    </row>
    <row r="1425" s="14" customFormat="1">
      <c r="A1425" s="14"/>
      <c r="B1425" s="240"/>
      <c r="C1425" s="241"/>
      <c r="D1425" s="231" t="s">
        <v>150</v>
      </c>
      <c r="E1425" s="242" t="s">
        <v>1</v>
      </c>
      <c r="F1425" s="243" t="s">
        <v>1732</v>
      </c>
      <c r="G1425" s="241"/>
      <c r="H1425" s="244">
        <v>4.4359999999999999</v>
      </c>
      <c r="I1425" s="245"/>
      <c r="J1425" s="241"/>
      <c r="K1425" s="241"/>
      <c r="L1425" s="246"/>
      <c r="M1425" s="247"/>
      <c r="N1425" s="248"/>
      <c r="O1425" s="248"/>
      <c r="P1425" s="248"/>
      <c r="Q1425" s="248"/>
      <c r="R1425" s="248"/>
      <c r="S1425" s="248"/>
      <c r="T1425" s="249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0" t="s">
        <v>150</v>
      </c>
      <c r="AU1425" s="250" t="s">
        <v>148</v>
      </c>
      <c r="AV1425" s="14" t="s">
        <v>148</v>
      </c>
      <c r="AW1425" s="14" t="s">
        <v>30</v>
      </c>
      <c r="AX1425" s="14" t="s">
        <v>73</v>
      </c>
      <c r="AY1425" s="250" t="s">
        <v>139</v>
      </c>
    </row>
    <row r="1426" s="13" customFormat="1">
      <c r="A1426" s="13"/>
      <c r="B1426" s="229"/>
      <c r="C1426" s="230"/>
      <c r="D1426" s="231" t="s">
        <v>150</v>
      </c>
      <c r="E1426" s="232" t="s">
        <v>1</v>
      </c>
      <c r="F1426" s="233" t="s">
        <v>474</v>
      </c>
      <c r="G1426" s="230"/>
      <c r="H1426" s="232" t="s">
        <v>1</v>
      </c>
      <c r="I1426" s="234"/>
      <c r="J1426" s="230"/>
      <c r="K1426" s="230"/>
      <c r="L1426" s="235"/>
      <c r="M1426" s="236"/>
      <c r="N1426" s="237"/>
      <c r="O1426" s="237"/>
      <c r="P1426" s="237"/>
      <c r="Q1426" s="237"/>
      <c r="R1426" s="237"/>
      <c r="S1426" s="237"/>
      <c r="T1426" s="238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39" t="s">
        <v>150</v>
      </c>
      <c r="AU1426" s="239" t="s">
        <v>148</v>
      </c>
      <c r="AV1426" s="13" t="s">
        <v>81</v>
      </c>
      <c r="AW1426" s="13" t="s">
        <v>30</v>
      </c>
      <c r="AX1426" s="13" t="s">
        <v>73</v>
      </c>
      <c r="AY1426" s="239" t="s">
        <v>139</v>
      </c>
    </row>
    <row r="1427" s="14" customFormat="1">
      <c r="A1427" s="14"/>
      <c r="B1427" s="240"/>
      <c r="C1427" s="241"/>
      <c r="D1427" s="231" t="s">
        <v>150</v>
      </c>
      <c r="E1427" s="242" t="s">
        <v>1</v>
      </c>
      <c r="F1427" s="243" t="s">
        <v>475</v>
      </c>
      <c r="G1427" s="241"/>
      <c r="H1427" s="244">
        <v>10.885999999999999</v>
      </c>
      <c r="I1427" s="245"/>
      <c r="J1427" s="241"/>
      <c r="K1427" s="241"/>
      <c r="L1427" s="246"/>
      <c r="M1427" s="247"/>
      <c r="N1427" s="248"/>
      <c r="O1427" s="248"/>
      <c r="P1427" s="248"/>
      <c r="Q1427" s="248"/>
      <c r="R1427" s="248"/>
      <c r="S1427" s="248"/>
      <c r="T1427" s="24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0" t="s">
        <v>150</v>
      </c>
      <c r="AU1427" s="250" t="s">
        <v>148</v>
      </c>
      <c r="AV1427" s="14" t="s">
        <v>148</v>
      </c>
      <c r="AW1427" s="14" t="s">
        <v>30</v>
      </c>
      <c r="AX1427" s="14" t="s">
        <v>73</v>
      </c>
      <c r="AY1427" s="250" t="s">
        <v>139</v>
      </c>
    </row>
    <row r="1428" s="13" customFormat="1">
      <c r="A1428" s="13"/>
      <c r="B1428" s="229"/>
      <c r="C1428" s="230"/>
      <c r="D1428" s="231" t="s">
        <v>150</v>
      </c>
      <c r="E1428" s="232" t="s">
        <v>1</v>
      </c>
      <c r="F1428" s="233" t="s">
        <v>195</v>
      </c>
      <c r="G1428" s="230"/>
      <c r="H1428" s="232" t="s">
        <v>1</v>
      </c>
      <c r="I1428" s="234"/>
      <c r="J1428" s="230"/>
      <c r="K1428" s="230"/>
      <c r="L1428" s="235"/>
      <c r="M1428" s="236"/>
      <c r="N1428" s="237"/>
      <c r="O1428" s="237"/>
      <c r="P1428" s="237"/>
      <c r="Q1428" s="237"/>
      <c r="R1428" s="237"/>
      <c r="S1428" s="237"/>
      <c r="T1428" s="238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9" t="s">
        <v>150</v>
      </c>
      <c r="AU1428" s="239" t="s">
        <v>148</v>
      </c>
      <c r="AV1428" s="13" t="s">
        <v>81</v>
      </c>
      <c r="AW1428" s="13" t="s">
        <v>30</v>
      </c>
      <c r="AX1428" s="13" t="s">
        <v>73</v>
      </c>
      <c r="AY1428" s="239" t="s">
        <v>139</v>
      </c>
    </row>
    <row r="1429" s="14" customFormat="1">
      <c r="A1429" s="14"/>
      <c r="B1429" s="240"/>
      <c r="C1429" s="241"/>
      <c r="D1429" s="231" t="s">
        <v>150</v>
      </c>
      <c r="E1429" s="242" t="s">
        <v>1</v>
      </c>
      <c r="F1429" s="243" t="s">
        <v>1733</v>
      </c>
      <c r="G1429" s="241"/>
      <c r="H1429" s="244">
        <v>5.7939999999999996</v>
      </c>
      <c r="I1429" s="245"/>
      <c r="J1429" s="241"/>
      <c r="K1429" s="241"/>
      <c r="L1429" s="246"/>
      <c r="M1429" s="247"/>
      <c r="N1429" s="248"/>
      <c r="O1429" s="248"/>
      <c r="P1429" s="248"/>
      <c r="Q1429" s="248"/>
      <c r="R1429" s="248"/>
      <c r="S1429" s="248"/>
      <c r="T1429" s="249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0" t="s">
        <v>150</v>
      </c>
      <c r="AU1429" s="250" t="s">
        <v>148</v>
      </c>
      <c r="AV1429" s="14" t="s">
        <v>148</v>
      </c>
      <c r="AW1429" s="14" t="s">
        <v>30</v>
      </c>
      <c r="AX1429" s="14" t="s">
        <v>73</v>
      </c>
      <c r="AY1429" s="250" t="s">
        <v>139</v>
      </c>
    </row>
    <row r="1430" s="15" customFormat="1">
      <c r="A1430" s="15"/>
      <c r="B1430" s="251"/>
      <c r="C1430" s="252"/>
      <c r="D1430" s="231" t="s">
        <v>150</v>
      </c>
      <c r="E1430" s="253" t="s">
        <v>1</v>
      </c>
      <c r="F1430" s="254" t="s">
        <v>164</v>
      </c>
      <c r="G1430" s="252"/>
      <c r="H1430" s="255">
        <v>21.116</v>
      </c>
      <c r="I1430" s="256"/>
      <c r="J1430" s="252"/>
      <c r="K1430" s="252"/>
      <c r="L1430" s="257"/>
      <c r="M1430" s="258"/>
      <c r="N1430" s="259"/>
      <c r="O1430" s="259"/>
      <c r="P1430" s="259"/>
      <c r="Q1430" s="259"/>
      <c r="R1430" s="259"/>
      <c r="S1430" s="259"/>
      <c r="T1430" s="260"/>
      <c r="U1430" s="15"/>
      <c r="V1430" s="15"/>
      <c r="W1430" s="15"/>
      <c r="X1430" s="15"/>
      <c r="Y1430" s="15"/>
      <c r="Z1430" s="15"/>
      <c r="AA1430" s="15"/>
      <c r="AB1430" s="15"/>
      <c r="AC1430" s="15"/>
      <c r="AD1430" s="15"/>
      <c r="AE1430" s="15"/>
      <c r="AT1430" s="261" t="s">
        <v>150</v>
      </c>
      <c r="AU1430" s="261" t="s">
        <v>148</v>
      </c>
      <c r="AV1430" s="15" t="s">
        <v>147</v>
      </c>
      <c r="AW1430" s="15" t="s">
        <v>30</v>
      </c>
      <c r="AX1430" s="15" t="s">
        <v>81</v>
      </c>
      <c r="AY1430" s="261" t="s">
        <v>139</v>
      </c>
    </row>
    <row r="1431" s="2" customFormat="1" ht="16.5" customHeight="1">
      <c r="A1431" s="38"/>
      <c r="B1431" s="39"/>
      <c r="C1431" s="215" t="s">
        <v>1738</v>
      </c>
      <c r="D1431" s="215" t="s">
        <v>143</v>
      </c>
      <c r="E1431" s="216" t="s">
        <v>1739</v>
      </c>
      <c r="F1431" s="217" t="s">
        <v>1740</v>
      </c>
      <c r="G1431" s="218" t="s">
        <v>146</v>
      </c>
      <c r="H1431" s="219">
        <v>2</v>
      </c>
      <c r="I1431" s="220"/>
      <c r="J1431" s="221">
        <f>ROUND(I1431*H1431,2)</f>
        <v>0</v>
      </c>
      <c r="K1431" s="222"/>
      <c r="L1431" s="44"/>
      <c r="M1431" s="223" t="s">
        <v>1</v>
      </c>
      <c r="N1431" s="224" t="s">
        <v>39</v>
      </c>
      <c r="O1431" s="91"/>
      <c r="P1431" s="225">
        <f>O1431*H1431</f>
        <v>0</v>
      </c>
      <c r="Q1431" s="225">
        <v>0.00018000000000000001</v>
      </c>
      <c r="R1431" s="225">
        <f>Q1431*H1431</f>
        <v>0.00036000000000000002</v>
      </c>
      <c r="S1431" s="225">
        <v>0</v>
      </c>
      <c r="T1431" s="226">
        <f>S1431*H1431</f>
        <v>0</v>
      </c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  <c r="AE1431" s="38"/>
      <c r="AR1431" s="227" t="s">
        <v>278</v>
      </c>
      <c r="AT1431" s="227" t="s">
        <v>143</v>
      </c>
      <c r="AU1431" s="227" t="s">
        <v>148</v>
      </c>
      <c r="AY1431" s="17" t="s">
        <v>139</v>
      </c>
      <c r="BE1431" s="228">
        <f>IF(N1431="základní",J1431,0)</f>
        <v>0</v>
      </c>
      <c r="BF1431" s="228">
        <f>IF(N1431="snížená",J1431,0)</f>
        <v>0</v>
      </c>
      <c r="BG1431" s="228">
        <f>IF(N1431="zákl. přenesená",J1431,0)</f>
        <v>0</v>
      </c>
      <c r="BH1431" s="228">
        <f>IF(N1431="sníž. přenesená",J1431,0)</f>
        <v>0</v>
      </c>
      <c r="BI1431" s="228">
        <f>IF(N1431="nulová",J1431,0)</f>
        <v>0</v>
      </c>
      <c r="BJ1431" s="17" t="s">
        <v>148</v>
      </c>
      <c r="BK1431" s="228">
        <f>ROUND(I1431*H1431,2)</f>
        <v>0</v>
      </c>
      <c r="BL1431" s="17" t="s">
        <v>278</v>
      </c>
      <c r="BM1431" s="227" t="s">
        <v>1741</v>
      </c>
    </row>
    <row r="1432" s="13" customFormat="1">
      <c r="A1432" s="13"/>
      <c r="B1432" s="229"/>
      <c r="C1432" s="230"/>
      <c r="D1432" s="231" t="s">
        <v>150</v>
      </c>
      <c r="E1432" s="232" t="s">
        <v>1</v>
      </c>
      <c r="F1432" s="233" t="s">
        <v>1742</v>
      </c>
      <c r="G1432" s="230"/>
      <c r="H1432" s="232" t="s">
        <v>1</v>
      </c>
      <c r="I1432" s="234"/>
      <c r="J1432" s="230"/>
      <c r="K1432" s="230"/>
      <c r="L1432" s="235"/>
      <c r="M1432" s="236"/>
      <c r="N1432" s="237"/>
      <c r="O1432" s="237"/>
      <c r="P1432" s="237"/>
      <c r="Q1432" s="237"/>
      <c r="R1432" s="237"/>
      <c r="S1432" s="237"/>
      <c r="T1432" s="23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9" t="s">
        <v>150</v>
      </c>
      <c r="AU1432" s="239" t="s">
        <v>148</v>
      </c>
      <c r="AV1432" s="13" t="s">
        <v>81</v>
      </c>
      <c r="AW1432" s="13" t="s">
        <v>30</v>
      </c>
      <c r="AX1432" s="13" t="s">
        <v>73</v>
      </c>
      <c r="AY1432" s="239" t="s">
        <v>139</v>
      </c>
    </row>
    <row r="1433" s="14" customFormat="1">
      <c r="A1433" s="14"/>
      <c r="B1433" s="240"/>
      <c r="C1433" s="241"/>
      <c r="D1433" s="231" t="s">
        <v>150</v>
      </c>
      <c r="E1433" s="242" t="s">
        <v>1</v>
      </c>
      <c r="F1433" s="243" t="s">
        <v>549</v>
      </c>
      <c r="G1433" s="241"/>
      <c r="H1433" s="244">
        <v>2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150</v>
      </c>
      <c r="AU1433" s="250" t="s">
        <v>148</v>
      </c>
      <c r="AV1433" s="14" t="s">
        <v>148</v>
      </c>
      <c r="AW1433" s="14" t="s">
        <v>30</v>
      </c>
      <c r="AX1433" s="14" t="s">
        <v>73</v>
      </c>
      <c r="AY1433" s="250" t="s">
        <v>139</v>
      </c>
    </row>
    <row r="1434" s="15" customFormat="1">
      <c r="A1434" s="15"/>
      <c r="B1434" s="251"/>
      <c r="C1434" s="252"/>
      <c r="D1434" s="231" t="s">
        <v>150</v>
      </c>
      <c r="E1434" s="253" t="s">
        <v>1</v>
      </c>
      <c r="F1434" s="254" t="s">
        <v>164</v>
      </c>
      <c r="G1434" s="252"/>
      <c r="H1434" s="255">
        <v>2</v>
      </c>
      <c r="I1434" s="256"/>
      <c r="J1434" s="252"/>
      <c r="K1434" s="252"/>
      <c r="L1434" s="257"/>
      <c r="M1434" s="258"/>
      <c r="N1434" s="259"/>
      <c r="O1434" s="259"/>
      <c r="P1434" s="259"/>
      <c r="Q1434" s="259"/>
      <c r="R1434" s="259"/>
      <c r="S1434" s="259"/>
      <c r="T1434" s="260"/>
      <c r="U1434" s="15"/>
      <c r="V1434" s="15"/>
      <c r="W1434" s="15"/>
      <c r="X1434" s="15"/>
      <c r="Y1434" s="15"/>
      <c r="Z1434" s="15"/>
      <c r="AA1434" s="15"/>
      <c r="AB1434" s="15"/>
      <c r="AC1434" s="15"/>
      <c r="AD1434" s="15"/>
      <c r="AE1434" s="15"/>
      <c r="AT1434" s="261" t="s">
        <v>150</v>
      </c>
      <c r="AU1434" s="261" t="s">
        <v>148</v>
      </c>
      <c r="AV1434" s="15" t="s">
        <v>147</v>
      </c>
      <c r="AW1434" s="15" t="s">
        <v>30</v>
      </c>
      <c r="AX1434" s="15" t="s">
        <v>81</v>
      </c>
      <c r="AY1434" s="261" t="s">
        <v>139</v>
      </c>
    </row>
    <row r="1435" s="2" customFormat="1" ht="24.15" customHeight="1">
      <c r="A1435" s="38"/>
      <c r="B1435" s="39"/>
      <c r="C1435" s="215" t="s">
        <v>1743</v>
      </c>
      <c r="D1435" s="215" t="s">
        <v>143</v>
      </c>
      <c r="E1435" s="216" t="s">
        <v>1744</v>
      </c>
      <c r="F1435" s="217" t="s">
        <v>1745</v>
      </c>
      <c r="G1435" s="218" t="s">
        <v>160</v>
      </c>
      <c r="H1435" s="219">
        <v>9.3859999999999992</v>
      </c>
      <c r="I1435" s="220"/>
      <c r="J1435" s="221">
        <f>ROUND(I1435*H1435,2)</f>
        <v>0</v>
      </c>
      <c r="K1435" s="222"/>
      <c r="L1435" s="44"/>
      <c r="M1435" s="223" t="s">
        <v>1</v>
      </c>
      <c r="N1435" s="224" t="s">
        <v>39</v>
      </c>
      <c r="O1435" s="91"/>
      <c r="P1435" s="225">
        <f>O1435*H1435</f>
        <v>0</v>
      </c>
      <c r="Q1435" s="225">
        <v>5.0000000000000002E-05</v>
      </c>
      <c r="R1435" s="225">
        <f>Q1435*H1435</f>
        <v>0.00046929999999999997</v>
      </c>
      <c r="S1435" s="225">
        <v>0</v>
      </c>
      <c r="T1435" s="226">
        <f>S1435*H1435</f>
        <v>0</v>
      </c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  <c r="AE1435" s="38"/>
      <c r="AR1435" s="227" t="s">
        <v>278</v>
      </c>
      <c r="AT1435" s="227" t="s">
        <v>143</v>
      </c>
      <c r="AU1435" s="227" t="s">
        <v>148</v>
      </c>
      <c r="AY1435" s="17" t="s">
        <v>139</v>
      </c>
      <c r="BE1435" s="228">
        <f>IF(N1435="základní",J1435,0)</f>
        <v>0</v>
      </c>
      <c r="BF1435" s="228">
        <f>IF(N1435="snížená",J1435,0)</f>
        <v>0</v>
      </c>
      <c r="BG1435" s="228">
        <f>IF(N1435="zákl. přenesená",J1435,0)</f>
        <v>0</v>
      </c>
      <c r="BH1435" s="228">
        <f>IF(N1435="sníž. přenesená",J1435,0)</f>
        <v>0</v>
      </c>
      <c r="BI1435" s="228">
        <f>IF(N1435="nulová",J1435,0)</f>
        <v>0</v>
      </c>
      <c r="BJ1435" s="17" t="s">
        <v>148</v>
      </c>
      <c r="BK1435" s="228">
        <f>ROUND(I1435*H1435,2)</f>
        <v>0</v>
      </c>
      <c r="BL1435" s="17" t="s">
        <v>278</v>
      </c>
      <c r="BM1435" s="227" t="s">
        <v>1746</v>
      </c>
    </row>
    <row r="1436" s="13" customFormat="1">
      <c r="A1436" s="13"/>
      <c r="B1436" s="229"/>
      <c r="C1436" s="230"/>
      <c r="D1436" s="231" t="s">
        <v>150</v>
      </c>
      <c r="E1436" s="232" t="s">
        <v>1</v>
      </c>
      <c r="F1436" s="233" t="s">
        <v>168</v>
      </c>
      <c r="G1436" s="230"/>
      <c r="H1436" s="232" t="s">
        <v>1</v>
      </c>
      <c r="I1436" s="234"/>
      <c r="J1436" s="230"/>
      <c r="K1436" s="230"/>
      <c r="L1436" s="235"/>
      <c r="M1436" s="236"/>
      <c r="N1436" s="237"/>
      <c r="O1436" s="237"/>
      <c r="P1436" s="237"/>
      <c r="Q1436" s="237"/>
      <c r="R1436" s="237"/>
      <c r="S1436" s="237"/>
      <c r="T1436" s="238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39" t="s">
        <v>150</v>
      </c>
      <c r="AU1436" s="239" t="s">
        <v>148</v>
      </c>
      <c r="AV1436" s="13" t="s">
        <v>81</v>
      </c>
      <c r="AW1436" s="13" t="s">
        <v>30</v>
      </c>
      <c r="AX1436" s="13" t="s">
        <v>73</v>
      </c>
      <c r="AY1436" s="239" t="s">
        <v>139</v>
      </c>
    </row>
    <row r="1437" s="14" customFormat="1">
      <c r="A1437" s="14"/>
      <c r="B1437" s="240"/>
      <c r="C1437" s="241"/>
      <c r="D1437" s="231" t="s">
        <v>150</v>
      </c>
      <c r="E1437" s="242" t="s">
        <v>1</v>
      </c>
      <c r="F1437" s="243" t="s">
        <v>1697</v>
      </c>
      <c r="G1437" s="241"/>
      <c r="H1437" s="244">
        <v>6.085</v>
      </c>
      <c r="I1437" s="245"/>
      <c r="J1437" s="241"/>
      <c r="K1437" s="241"/>
      <c r="L1437" s="246"/>
      <c r="M1437" s="247"/>
      <c r="N1437" s="248"/>
      <c r="O1437" s="248"/>
      <c r="P1437" s="248"/>
      <c r="Q1437" s="248"/>
      <c r="R1437" s="248"/>
      <c r="S1437" s="248"/>
      <c r="T1437" s="249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50" t="s">
        <v>150</v>
      </c>
      <c r="AU1437" s="250" t="s">
        <v>148</v>
      </c>
      <c r="AV1437" s="14" t="s">
        <v>148</v>
      </c>
      <c r="AW1437" s="14" t="s">
        <v>30</v>
      </c>
      <c r="AX1437" s="14" t="s">
        <v>73</v>
      </c>
      <c r="AY1437" s="250" t="s">
        <v>139</v>
      </c>
    </row>
    <row r="1438" s="13" customFormat="1">
      <c r="A1438" s="13"/>
      <c r="B1438" s="229"/>
      <c r="C1438" s="230"/>
      <c r="D1438" s="231" t="s">
        <v>150</v>
      </c>
      <c r="E1438" s="232" t="s">
        <v>1</v>
      </c>
      <c r="F1438" s="233" t="s">
        <v>197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150</v>
      </c>
      <c r="AU1438" s="239" t="s">
        <v>148</v>
      </c>
      <c r="AV1438" s="13" t="s">
        <v>81</v>
      </c>
      <c r="AW1438" s="13" t="s">
        <v>30</v>
      </c>
      <c r="AX1438" s="13" t="s">
        <v>73</v>
      </c>
      <c r="AY1438" s="239" t="s">
        <v>139</v>
      </c>
    </row>
    <row r="1439" s="14" customFormat="1">
      <c r="A1439" s="14"/>
      <c r="B1439" s="240"/>
      <c r="C1439" s="241"/>
      <c r="D1439" s="231" t="s">
        <v>150</v>
      </c>
      <c r="E1439" s="242" t="s">
        <v>1</v>
      </c>
      <c r="F1439" s="243" t="s">
        <v>344</v>
      </c>
      <c r="G1439" s="241"/>
      <c r="H1439" s="244">
        <v>1.218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150</v>
      </c>
      <c r="AU1439" s="250" t="s">
        <v>148</v>
      </c>
      <c r="AV1439" s="14" t="s">
        <v>148</v>
      </c>
      <c r="AW1439" s="14" t="s">
        <v>30</v>
      </c>
      <c r="AX1439" s="14" t="s">
        <v>73</v>
      </c>
      <c r="AY1439" s="250" t="s">
        <v>139</v>
      </c>
    </row>
    <row r="1440" s="13" customFormat="1">
      <c r="A1440" s="13"/>
      <c r="B1440" s="229"/>
      <c r="C1440" s="230"/>
      <c r="D1440" s="231" t="s">
        <v>150</v>
      </c>
      <c r="E1440" s="232" t="s">
        <v>1</v>
      </c>
      <c r="F1440" s="233" t="s">
        <v>195</v>
      </c>
      <c r="G1440" s="230"/>
      <c r="H1440" s="232" t="s">
        <v>1</v>
      </c>
      <c r="I1440" s="234"/>
      <c r="J1440" s="230"/>
      <c r="K1440" s="230"/>
      <c r="L1440" s="235"/>
      <c r="M1440" s="236"/>
      <c r="N1440" s="237"/>
      <c r="O1440" s="237"/>
      <c r="P1440" s="237"/>
      <c r="Q1440" s="237"/>
      <c r="R1440" s="237"/>
      <c r="S1440" s="237"/>
      <c r="T1440" s="23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9" t="s">
        <v>150</v>
      </c>
      <c r="AU1440" s="239" t="s">
        <v>148</v>
      </c>
      <c r="AV1440" s="13" t="s">
        <v>81</v>
      </c>
      <c r="AW1440" s="13" t="s">
        <v>30</v>
      </c>
      <c r="AX1440" s="13" t="s">
        <v>73</v>
      </c>
      <c r="AY1440" s="239" t="s">
        <v>139</v>
      </c>
    </row>
    <row r="1441" s="14" customFormat="1">
      <c r="A1441" s="14"/>
      <c r="B1441" s="240"/>
      <c r="C1441" s="241"/>
      <c r="D1441" s="231" t="s">
        <v>150</v>
      </c>
      <c r="E1441" s="242" t="s">
        <v>1</v>
      </c>
      <c r="F1441" s="243" t="s">
        <v>1692</v>
      </c>
      <c r="G1441" s="241"/>
      <c r="H1441" s="244">
        <v>2.0830000000000002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150</v>
      </c>
      <c r="AU1441" s="250" t="s">
        <v>148</v>
      </c>
      <c r="AV1441" s="14" t="s">
        <v>148</v>
      </c>
      <c r="AW1441" s="14" t="s">
        <v>30</v>
      </c>
      <c r="AX1441" s="14" t="s">
        <v>73</v>
      </c>
      <c r="AY1441" s="250" t="s">
        <v>139</v>
      </c>
    </row>
    <row r="1442" s="15" customFormat="1">
      <c r="A1442" s="15"/>
      <c r="B1442" s="251"/>
      <c r="C1442" s="252"/>
      <c r="D1442" s="231" t="s">
        <v>150</v>
      </c>
      <c r="E1442" s="253" t="s">
        <v>1</v>
      </c>
      <c r="F1442" s="254" t="s">
        <v>164</v>
      </c>
      <c r="G1442" s="252"/>
      <c r="H1442" s="255">
        <v>9.3859999999999992</v>
      </c>
      <c r="I1442" s="256"/>
      <c r="J1442" s="252"/>
      <c r="K1442" s="252"/>
      <c r="L1442" s="257"/>
      <c r="M1442" s="258"/>
      <c r="N1442" s="259"/>
      <c r="O1442" s="259"/>
      <c r="P1442" s="259"/>
      <c r="Q1442" s="259"/>
      <c r="R1442" s="259"/>
      <c r="S1442" s="259"/>
      <c r="T1442" s="260"/>
      <c r="U1442" s="15"/>
      <c r="V1442" s="15"/>
      <c r="W1442" s="15"/>
      <c r="X1442" s="15"/>
      <c r="Y1442" s="15"/>
      <c r="Z1442" s="15"/>
      <c r="AA1442" s="15"/>
      <c r="AB1442" s="15"/>
      <c r="AC1442" s="15"/>
      <c r="AD1442" s="15"/>
      <c r="AE1442" s="15"/>
      <c r="AT1442" s="261" t="s">
        <v>150</v>
      </c>
      <c r="AU1442" s="261" t="s">
        <v>148</v>
      </c>
      <c r="AV1442" s="15" t="s">
        <v>147</v>
      </c>
      <c r="AW1442" s="15" t="s">
        <v>30</v>
      </c>
      <c r="AX1442" s="15" t="s">
        <v>81</v>
      </c>
      <c r="AY1442" s="261" t="s">
        <v>139</v>
      </c>
    </row>
    <row r="1443" s="2" customFormat="1" ht="24.15" customHeight="1">
      <c r="A1443" s="38"/>
      <c r="B1443" s="39"/>
      <c r="C1443" s="215" t="s">
        <v>1747</v>
      </c>
      <c r="D1443" s="215" t="s">
        <v>143</v>
      </c>
      <c r="E1443" s="216" t="s">
        <v>1748</v>
      </c>
      <c r="F1443" s="217" t="s">
        <v>1749</v>
      </c>
      <c r="G1443" s="218" t="s">
        <v>436</v>
      </c>
      <c r="H1443" s="219">
        <v>0.48199999999999998</v>
      </c>
      <c r="I1443" s="220"/>
      <c r="J1443" s="221">
        <f>ROUND(I1443*H1443,2)</f>
        <v>0</v>
      </c>
      <c r="K1443" s="222"/>
      <c r="L1443" s="44"/>
      <c r="M1443" s="223" t="s">
        <v>1</v>
      </c>
      <c r="N1443" s="224" t="s">
        <v>39</v>
      </c>
      <c r="O1443" s="91"/>
      <c r="P1443" s="225">
        <f>O1443*H1443</f>
        <v>0</v>
      </c>
      <c r="Q1443" s="225">
        <v>0</v>
      </c>
      <c r="R1443" s="225">
        <f>Q1443*H1443</f>
        <v>0</v>
      </c>
      <c r="S1443" s="225">
        <v>0</v>
      </c>
      <c r="T1443" s="226">
        <f>S1443*H1443</f>
        <v>0</v>
      </c>
      <c r="U1443" s="38"/>
      <c r="V1443" s="38"/>
      <c r="W1443" s="38"/>
      <c r="X1443" s="38"/>
      <c r="Y1443" s="38"/>
      <c r="Z1443" s="38"/>
      <c r="AA1443" s="38"/>
      <c r="AB1443" s="38"/>
      <c r="AC1443" s="38"/>
      <c r="AD1443" s="38"/>
      <c r="AE1443" s="38"/>
      <c r="AR1443" s="227" t="s">
        <v>278</v>
      </c>
      <c r="AT1443" s="227" t="s">
        <v>143</v>
      </c>
      <c r="AU1443" s="227" t="s">
        <v>148</v>
      </c>
      <c r="AY1443" s="17" t="s">
        <v>139</v>
      </c>
      <c r="BE1443" s="228">
        <f>IF(N1443="základní",J1443,0)</f>
        <v>0</v>
      </c>
      <c r="BF1443" s="228">
        <f>IF(N1443="snížená",J1443,0)</f>
        <v>0</v>
      </c>
      <c r="BG1443" s="228">
        <f>IF(N1443="zákl. přenesená",J1443,0)</f>
        <v>0</v>
      </c>
      <c r="BH1443" s="228">
        <f>IF(N1443="sníž. přenesená",J1443,0)</f>
        <v>0</v>
      </c>
      <c r="BI1443" s="228">
        <f>IF(N1443="nulová",J1443,0)</f>
        <v>0</v>
      </c>
      <c r="BJ1443" s="17" t="s">
        <v>148</v>
      </c>
      <c r="BK1443" s="228">
        <f>ROUND(I1443*H1443,2)</f>
        <v>0</v>
      </c>
      <c r="BL1443" s="17" t="s">
        <v>278</v>
      </c>
      <c r="BM1443" s="227" t="s">
        <v>1750</v>
      </c>
    </row>
    <row r="1444" s="2" customFormat="1" ht="33" customHeight="1">
      <c r="A1444" s="38"/>
      <c r="B1444" s="39"/>
      <c r="C1444" s="215" t="s">
        <v>1751</v>
      </c>
      <c r="D1444" s="215" t="s">
        <v>143</v>
      </c>
      <c r="E1444" s="216" t="s">
        <v>1752</v>
      </c>
      <c r="F1444" s="217" t="s">
        <v>1753</v>
      </c>
      <c r="G1444" s="218" t="s">
        <v>436</v>
      </c>
      <c r="H1444" s="219">
        <v>1.446</v>
      </c>
      <c r="I1444" s="220"/>
      <c r="J1444" s="221">
        <f>ROUND(I1444*H1444,2)</f>
        <v>0</v>
      </c>
      <c r="K1444" s="222"/>
      <c r="L1444" s="44"/>
      <c r="M1444" s="223" t="s">
        <v>1</v>
      </c>
      <c r="N1444" s="224" t="s">
        <v>39</v>
      </c>
      <c r="O1444" s="91"/>
      <c r="P1444" s="225">
        <f>O1444*H1444</f>
        <v>0</v>
      </c>
      <c r="Q1444" s="225">
        <v>0</v>
      </c>
      <c r="R1444" s="225">
        <f>Q1444*H1444</f>
        <v>0</v>
      </c>
      <c r="S1444" s="225">
        <v>0</v>
      </c>
      <c r="T1444" s="226">
        <f>S1444*H1444</f>
        <v>0</v>
      </c>
      <c r="U1444" s="38"/>
      <c r="V1444" s="38"/>
      <c r="W1444" s="38"/>
      <c r="X1444" s="38"/>
      <c r="Y1444" s="38"/>
      <c r="Z1444" s="38"/>
      <c r="AA1444" s="38"/>
      <c r="AB1444" s="38"/>
      <c r="AC1444" s="38"/>
      <c r="AD1444" s="38"/>
      <c r="AE1444" s="38"/>
      <c r="AR1444" s="227" t="s">
        <v>278</v>
      </c>
      <c r="AT1444" s="227" t="s">
        <v>143</v>
      </c>
      <c r="AU1444" s="227" t="s">
        <v>148</v>
      </c>
      <c r="AY1444" s="17" t="s">
        <v>139</v>
      </c>
      <c r="BE1444" s="228">
        <f>IF(N1444="základní",J1444,0)</f>
        <v>0</v>
      </c>
      <c r="BF1444" s="228">
        <f>IF(N1444="snížená",J1444,0)</f>
        <v>0</v>
      </c>
      <c r="BG1444" s="228">
        <f>IF(N1444="zákl. přenesená",J1444,0)</f>
        <v>0</v>
      </c>
      <c r="BH1444" s="228">
        <f>IF(N1444="sníž. přenesená",J1444,0)</f>
        <v>0</v>
      </c>
      <c r="BI1444" s="228">
        <f>IF(N1444="nulová",J1444,0)</f>
        <v>0</v>
      </c>
      <c r="BJ1444" s="17" t="s">
        <v>148</v>
      </c>
      <c r="BK1444" s="228">
        <f>ROUND(I1444*H1444,2)</f>
        <v>0</v>
      </c>
      <c r="BL1444" s="17" t="s">
        <v>278</v>
      </c>
      <c r="BM1444" s="227" t="s">
        <v>1754</v>
      </c>
    </row>
    <row r="1445" s="14" customFormat="1">
      <c r="A1445" s="14"/>
      <c r="B1445" s="240"/>
      <c r="C1445" s="241"/>
      <c r="D1445" s="231" t="s">
        <v>150</v>
      </c>
      <c r="E1445" s="241"/>
      <c r="F1445" s="243" t="s">
        <v>1755</v>
      </c>
      <c r="G1445" s="241"/>
      <c r="H1445" s="244">
        <v>1.446</v>
      </c>
      <c r="I1445" s="245"/>
      <c r="J1445" s="241"/>
      <c r="K1445" s="241"/>
      <c r="L1445" s="246"/>
      <c r="M1445" s="247"/>
      <c r="N1445" s="248"/>
      <c r="O1445" s="248"/>
      <c r="P1445" s="248"/>
      <c r="Q1445" s="248"/>
      <c r="R1445" s="248"/>
      <c r="S1445" s="248"/>
      <c r="T1445" s="249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0" t="s">
        <v>150</v>
      </c>
      <c r="AU1445" s="250" t="s">
        <v>148</v>
      </c>
      <c r="AV1445" s="14" t="s">
        <v>148</v>
      </c>
      <c r="AW1445" s="14" t="s">
        <v>4</v>
      </c>
      <c r="AX1445" s="14" t="s">
        <v>81</v>
      </c>
      <c r="AY1445" s="250" t="s">
        <v>139</v>
      </c>
    </row>
    <row r="1446" s="12" customFormat="1" ht="22.8" customHeight="1">
      <c r="A1446" s="12"/>
      <c r="B1446" s="199"/>
      <c r="C1446" s="200"/>
      <c r="D1446" s="201" t="s">
        <v>72</v>
      </c>
      <c r="E1446" s="213" t="s">
        <v>1756</v>
      </c>
      <c r="F1446" s="213" t="s">
        <v>1757</v>
      </c>
      <c r="G1446" s="200"/>
      <c r="H1446" s="200"/>
      <c r="I1446" s="203"/>
      <c r="J1446" s="214">
        <f>BK1446</f>
        <v>0</v>
      </c>
      <c r="K1446" s="200"/>
      <c r="L1446" s="205"/>
      <c r="M1446" s="206"/>
      <c r="N1446" s="207"/>
      <c r="O1446" s="207"/>
      <c r="P1446" s="208">
        <f>SUM(P1447:P1488)</f>
        <v>0</v>
      </c>
      <c r="Q1446" s="207"/>
      <c r="R1446" s="208">
        <f>SUM(R1447:R1488)</f>
        <v>0.011986800000000001</v>
      </c>
      <c r="S1446" s="207"/>
      <c r="T1446" s="209">
        <f>SUM(T1447:T1488)</f>
        <v>0.76254029999999995</v>
      </c>
      <c r="U1446" s="12"/>
      <c r="V1446" s="12"/>
      <c r="W1446" s="12"/>
      <c r="X1446" s="12"/>
      <c r="Y1446" s="12"/>
      <c r="Z1446" s="12"/>
      <c r="AA1446" s="12"/>
      <c r="AB1446" s="12"/>
      <c r="AC1446" s="12"/>
      <c r="AD1446" s="12"/>
      <c r="AE1446" s="12"/>
      <c r="AR1446" s="210" t="s">
        <v>148</v>
      </c>
      <c r="AT1446" s="211" t="s">
        <v>72</v>
      </c>
      <c r="AU1446" s="211" t="s">
        <v>81</v>
      </c>
      <c r="AY1446" s="210" t="s">
        <v>139</v>
      </c>
      <c r="BK1446" s="212">
        <f>SUM(BK1447:BK1488)</f>
        <v>0</v>
      </c>
    </row>
    <row r="1447" s="2" customFormat="1" ht="24.15" customHeight="1">
      <c r="A1447" s="38"/>
      <c r="B1447" s="39"/>
      <c r="C1447" s="215" t="s">
        <v>1758</v>
      </c>
      <c r="D1447" s="215" t="s">
        <v>143</v>
      </c>
      <c r="E1447" s="216" t="s">
        <v>1759</v>
      </c>
      <c r="F1447" s="217" t="s">
        <v>1760</v>
      </c>
      <c r="G1447" s="218" t="s">
        <v>160</v>
      </c>
      <c r="H1447" s="219">
        <v>22.004000000000001</v>
      </c>
      <c r="I1447" s="220"/>
      <c r="J1447" s="221">
        <f>ROUND(I1447*H1447,2)</f>
        <v>0</v>
      </c>
      <c r="K1447" s="222"/>
      <c r="L1447" s="44"/>
      <c r="M1447" s="223" t="s">
        <v>1</v>
      </c>
      <c r="N1447" s="224" t="s">
        <v>39</v>
      </c>
      <c r="O1447" s="91"/>
      <c r="P1447" s="225">
        <f>O1447*H1447</f>
        <v>0</v>
      </c>
      <c r="Q1447" s="225">
        <v>0</v>
      </c>
      <c r="R1447" s="225">
        <f>Q1447*H1447</f>
        <v>0</v>
      </c>
      <c r="S1447" s="225">
        <v>0.00050000000000000001</v>
      </c>
      <c r="T1447" s="226">
        <f>S1447*H1447</f>
        <v>0.011002000000000001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27" t="s">
        <v>278</v>
      </c>
      <c r="AT1447" s="227" t="s">
        <v>143</v>
      </c>
      <c r="AU1447" s="227" t="s">
        <v>148</v>
      </c>
      <c r="AY1447" s="17" t="s">
        <v>139</v>
      </c>
      <c r="BE1447" s="228">
        <f>IF(N1447="základní",J1447,0)</f>
        <v>0</v>
      </c>
      <c r="BF1447" s="228">
        <f>IF(N1447="snížená",J1447,0)</f>
        <v>0</v>
      </c>
      <c r="BG1447" s="228">
        <f>IF(N1447="zákl. přenesená",J1447,0)</f>
        <v>0</v>
      </c>
      <c r="BH1447" s="228">
        <f>IF(N1447="sníž. přenesená",J1447,0)</f>
        <v>0</v>
      </c>
      <c r="BI1447" s="228">
        <f>IF(N1447="nulová",J1447,0)</f>
        <v>0</v>
      </c>
      <c r="BJ1447" s="17" t="s">
        <v>148</v>
      </c>
      <c r="BK1447" s="228">
        <f>ROUND(I1447*H1447,2)</f>
        <v>0</v>
      </c>
      <c r="BL1447" s="17" t="s">
        <v>278</v>
      </c>
      <c r="BM1447" s="227" t="s">
        <v>1761</v>
      </c>
    </row>
    <row r="1448" s="13" customFormat="1">
      <c r="A1448" s="13"/>
      <c r="B1448" s="229"/>
      <c r="C1448" s="230"/>
      <c r="D1448" s="231" t="s">
        <v>150</v>
      </c>
      <c r="E1448" s="232" t="s">
        <v>1</v>
      </c>
      <c r="F1448" s="233" t="s">
        <v>1762</v>
      </c>
      <c r="G1448" s="230"/>
      <c r="H1448" s="232" t="s">
        <v>1</v>
      </c>
      <c r="I1448" s="234"/>
      <c r="J1448" s="230"/>
      <c r="K1448" s="230"/>
      <c r="L1448" s="235"/>
      <c r="M1448" s="236"/>
      <c r="N1448" s="237"/>
      <c r="O1448" s="237"/>
      <c r="P1448" s="237"/>
      <c r="Q1448" s="237"/>
      <c r="R1448" s="237"/>
      <c r="S1448" s="237"/>
      <c r="T1448" s="238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9" t="s">
        <v>150</v>
      </c>
      <c r="AU1448" s="239" t="s">
        <v>148</v>
      </c>
      <c r="AV1448" s="13" t="s">
        <v>81</v>
      </c>
      <c r="AW1448" s="13" t="s">
        <v>30</v>
      </c>
      <c r="AX1448" s="13" t="s">
        <v>73</v>
      </c>
      <c r="AY1448" s="239" t="s">
        <v>139</v>
      </c>
    </row>
    <row r="1449" s="14" customFormat="1">
      <c r="A1449" s="14"/>
      <c r="B1449" s="240"/>
      <c r="C1449" s="241"/>
      <c r="D1449" s="231" t="s">
        <v>150</v>
      </c>
      <c r="E1449" s="242" t="s">
        <v>1</v>
      </c>
      <c r="F1449" s="243" t="s">
        <v>1531</v>
      </c>
      <c r="G1449" s="241"/>
      <c r="H1449" s="244">
        <v>22.004000000000001</v>
      </c>
      <c r="I1449" s="245"/>
      <c r="J1449" s="241"/>
      <c r="K1449" s="241"/>
      <c r="L1449" s="246"/>
      <c r="M1449" s="247"/>
      <c r="N1449" s="248"/>
      <c r="O1449" s="248"/>
      <c r="P1449" s="248"/>
      <c r="Q1449" s="248"/>
      <c r="R1449" s="248"/>
      <c r="S1449" s="248"/>
      <c r="T1449" s="24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0" t="s">
        <v>150</v>
      </c>
      <c r="AU1449" s="250" t="s">
        <v>148</v>
      </c>
      <c r="AV1449" s="14" t="s">
        <v>148</v>
      </c>
      <c r="AW1449" s="14" t="s">
        <v>30</v>
      </c>
      <c r="AX1449" s="14" t="s">
        <v>73</v>
      </c>
      <c r="AY1449" s="250" t="s">
        <v>139</v>
      </c>
    </row>
    <row r="1450" s="15" customFormat="1">
      <c r="A1450" s="15"/>
      <c r="B1450" s="251"/>
      <c r="C1450" s="252"/>
      <c r="D1450" s="231" t="s">
        <v>150</v>
      </c>
      <c r="E1450" s="253" t="s">
        <v>1</v>
      </c>
      <c r="F1450" s="254" t="s">
        <v>164</v>
      </c>
      <c r="G1450" s="252"/>
      <c r="H1450" s="255">
        <v>22.004000000000001</v>
      </c>
      <c r="I1450" s="256"/>
      <c r="J1450" s="252"/>
      <c r="K1450" s="252"/>
      <c r="L1450" s="257"/>
      <c r="M1450" s="258"/>
      <c r="N1450" s="259"/>
      <c r="O1450" s="259"/>
      <c r="P1450" s="259"/>
      <c r="Q1450" s="259"/>
      <c r="R1450" s="259"/>
      <c r="S1450" s="259"/>
      <c r="T1450" s="260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61" t="s">
        <v>150</v>
      </c>
      <c r="AU1450" s="261" t="s">
        <v>148</v>
      </c>
      <c r="AV1450" s="15" t="s">
        <v>147</v>
      </c>
      <c r="AW1450" s="15" t="s">
        <v>30</v>
      </c>
      <c r="AX1450" s="15" t="s">
        <v>81</v>
      </c>
      <c r="AY1450" s="261" t="s">
        <v>139</v>
      </c>
    </row>
    <row r="1451" s="2" customFormat="1" ht="24.15" customHeight="1">
      <c r="A1451" s="38"/>
      <c r="B1451" s="39"/>
      <c r="C1451" s="215" t="s">
        <v>1763</v>
      </c>
      <c r="D1451" s="215" t="s">
        <v>143</v>
      </c>
      <c r="E1451" s="216" t="s">
        <v>1764</v>
      </c>
      <c r="F1451" s="217" t="s">
        <v>1765</v>
      </c>
      <c r="G1451" s="218" t="s">
        <v>177</v>
      </c>
      <c r="H1451" s="219">
        <v>47.570999999999998</v>
      </c>
      <c r="I1451" s="220"/>
      <c r="J1451" s="221">
        <f>ROUND(I1451*H1451,2)</f>
        <v>0</v>
      </c>
      <c r="K1451" s="222"/>
      <c r="L1451" s="44"/>
      <c r="M1451" s="223" t="s">
        <v>1</v>
      </c>
      <c r="N1451" s="224" t="s">
        <v>39</v>
      </c>
      <c r="O1451" s="91"/>
      <c r="P1451" s="225">
        <f>O1451*H1451</f>
        <v>0</v>
      </c>
      <c r="Q1451" s="225">
        <v>0</v>
      </c>
      <c r="R1451" s="225">
        <f>Q1451*H1451</f>
        <v>0</v>
      </c>
      <c r="S1451" s="225">
        <v>0.001</v>
      </c>
      <c r="T1451" s="226">
        <f>S1451*H1451</f>
        <v>0.047571000000000002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27" t="s">
        <v>278</v>
      </c>
      <c r="AT1451" s="227" t="s">
        <v>143</v>
      </c>
      <c r="AU1451" s="227" t="s">
        <v>148</v>
      </c>
      <c r="AY1451" s="17" t="s">
        <v>139</v>
      </c>
      <c r="BE1451" s="228">
        <f>IF(N1451="základní",J1451,0)</f>
        <v>0</v>
      </c>
      <c r="BF1451" s="228">
        <f>IF(N1451="snížená",J1451,0)</f>
        <v>0</v>
      </c>
      <c r="BG1451" s="228">
        <f>IF(N1451="zákl. přenesená",J1451,0)</f>
        <v>0</v>
      </c>
      <c r="BH1451" s="228">
        <f>IF(N1451="sníž. přenesená",J1451,0)</f>
        <v>0</v>
      </c>
      <c r="BI1451" s="228">
        <f>IF(N1451="nulová",J1451,0)</f>
        <v>0</v>
      </c>
      <c r="BJ1451" s="17" t="s">
        <v>148</v>
      </c>
      <c r="BK1451" s="228">
        <f>ROUND(I1451*H1451,2)</f>
        <v>0</v>
      </c>
      <c r="BL1451" s="17" t="s">
        <v>278</v>
      </c>
      <c r="BM1451" s="227" t="s">
        <v>1766</v>
      </c>
    </row>
    <row r="1452" s="13" customFormat="1">
      <c r="A1452" s="13"/>
      <c r="B1452" s="229"/>
      <c r="C1452" s="230"/>
      <c r="D1452" s="231" t="s">
        <v>150</v>
      </c>
      <c r="E1452" s="232" t="s">
        <v>1</v>
      </c>
      <c r="F1452" s="233" t="s">
        <v>240</v>
      </c>
      <c r="G1452" s="230"/>
      <c r="H1452" s="232" t="s">
        <v>1</v>
      </c>
      <c r="I1452" s="234"/>
      <c r="J1452" s="230"/>
      <c r="K1452" s="230"/>
      <c r="L1452" s="235"/>
      <c r="M1452" s="236"/>
      <c r="N1452" s="237"/>
      <c r="O1452" s="237"/>
      <c r="P1452" s="237"/>
      <c r="Q1452" s="237"/>
      <c r="R1452" s="237"/>
      <c r="S1452" s="237"/>
      <c r="T1452" s="23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39" t="s">
        <v>150</v>
      </c>
      <c r="AU1452" s="239" t="s">
        <v>148</v>
      </c>
      <c r="AV1452" s="13" t="s">
        <v>81</v>
      </c>
      <c r="AW1452" s="13" t="s">
        <v>30</v>
      </c>
      <c r="AX1452" s="13" t="s">
        <v>73</v>
      </c>
      <c r="AY1452" s="239" t="s">
        <v>139</v>
      </c>
    </row>
    <row r="1453" s="14" customFormat="1">
      <c r="A1453" s="14"/>
      <c r="B1453" s="240"/>
      <c r="C1453" s="241"/>
      <c r="D1453" s="231" t="s">
        <v>150</v>
      </c>
      <c r="E1453" s="242" t="s">
        <v>1</v>
      </c>
      <c r="F1453" s="243" t="s">
        <v>1767</v>
      </c>
      <c r="G1453" s="241"/>
      <c r="H1453" s="244">
        <v>29.140999999999998</v>
      </c>
      <c r="I1453" s="245"/>
      <c r="J1453" s="241"/>
      <c r="K1453" s="241"/>
      <c r="L1453" s="246"/>
      <c r="M1453" s="247"/>
      <c r="N1453" s="248"/>
      <c r="O1453" s="248"/>
      <c r="P1453" s="248"/>
      <c r="Q1453" s="248"/>
      <c r="R1453" s="248"/>
      <c r="S1453" s="248"/>
      <c r="T1453" s="249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0" t="s">
        <v>150</v>
      </c>
      <c r="AU1453" s="250" t="s">
        <v>148</v>
      </c>
      <c r="AV1453" s="14" t="s">
        <v>148</v>
      </c>
      <c r="AW1453" s="14" t="s">
        <v>30</v>
      </c>
      <c r="AX1453" s="14" t="s">
        <v>73</v>
      </c>
      <c r="AY1453" s="250" t="s">
        <v>139</v>
      </c>
    </row>
    <row r="1454" s="13" customFormat="1">
      <c r="A1454" s="13"/>
      <c r="B1454" s="229"/>
      <c r="C1454" s="230"/>
      <c r="D1454" s="231" t="s">
        <v>150</v>
      </c>
      <c r="E1454" s="232" t="s">
        <v>1</v>
      </c>
      <c r="F1454" s="233" t="s">
        <v>202</v>
      </c>
      <c r="G1454" s="230"/>
      <c r="H1454" s="232" t="s">
        <v>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9" t="s">
        <v>150</v>
      </c>
      <c r="AU1454" s="239" t="s">
        <v>148</v>
      </c>
      <c r="AV1454" s="13" t="s">
        <v>81</v>
      </c>
      <c r="AW1454" s="13" t="s">
        <v>30</v>
      </c>
      <c r="AX1454" s="13" t="s">
        <v>73</v>
      </c>
      <c r="AY1454" s="239" t="s">
        <v>139</v>
      </c>
    </row>
    <row r="1455" s="14" customFormat="1">
      <c r="A1455" s="14"/>
      <c r="B1455" s="240"/>
      <c r="C1455" s="241"/>
      <c r="D1455" s="231" t="s">
        <v>150</v>
      </c>
      <c r="E1455" s="242" t="s">
        <v>1</v>
      </c>
      <c r="F1455" s="243" t="s">
        <v>1768</v>
      </c>
      <c r="G1455" s="241"/>
      <c r="H1455" s="244">
        <v>18.43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0" t="s">
        <v>150</v>
      </c>
      <c r="AU1455" s="250" t="s">
        <v>148</v>
      </c>
      <c r="AV1455" s="14" t="s">
        <v>148</v>
      </c>
      <c r="AW1455" s="14" t="s">
        <v>30</v>
      </c>
      <c r="AX1455" s="14" t="s">
        <v>73</v>
      </c>
      <c r="AY1455" s="250" t="s">
        <v>139</v>
      </c>
    </row>
    <row r="1456" s="15" customFormat="1">
      <c r="A1456" s="15"/>
      <c r="B1456" s="251"/>
      <c r="C1456" s="252"/>
      <c r="D1456" s="231" t="s">
        <v>150</v>
      </c>
      <c r="E1456" s="253" t="s">
        <v>1</v>
      </c>
      <c r="F1456" s="254" t="s">
        <v>164</v>
      </c>
      <c r="G1456" s="252"/>
      <c r="H1456" s="255">
        <v>47.570999999999998</v>
      </c>
      <c r="I1456" s="256"/>
      <c r="J1456" s="252"/>
      <c r="K1456" s="252"/>
      <c r="L1456" s="257"/>
      <c r="M1456" s="258"/>
      <c r="N1456" s="259"/>
      <c r="O1456" s="259"/>
      <c r="P1456" s="259"/>
      <c r="Q1456" s="259"/>
      <c r="R1456" s="259"/>
      <c r="S1456" s="259"/>
      <c r="T1456" s="260"/>
      <c r="U1456" s="15"/>
      <c r="V1456" s="15"/>
      <c r="W1456" s="15"/>
      <c r="X1456" s="15"/>
      <c r="Y1456" s="15"/>
      <c r="Z1456" s="15"/>
      <c r="AA1456" s="15"/>
      <c r="AB1456" s="15"/>
      <c r="AC1456" s="15"/>
      <c r="AD1456" s="15"/>
      <c r="AE1456" s="15"/>
      <c r="AT1456" s="261" t="s">
        <v>150</v>
      </c>
      <c r="AU1456" s="261" t="s">
        <v>148</v>
      </c>
      <c r="AV1456" s="15" t="s">
        <v>147</v>
      </c>
      <c r="AW1456" s="15" t="s">
        <v>30</v>
      </c>
      <c r="AX1456" s="15" t="s">
        <v>81</v>
      </c>
      <c r="AY1456" s="261" t="s">
        <v>139</v>
      </c>
    </row>
    <row r="1457" s="2" customFormat="1" ht="16.5" customHeight="1">
      <c r="A1457" s="38"/>
      <c r="B1457" s="39"/>
      <c r="C1457" s="215" t="s">
        <v>1769</v>
      </c>
      <c r="D1457" s="215" t="s">
        <v>143</v>
      </c>
      <c r="E1457" s="216" t="s">
        <v>1770</v>
      </c>
      <c r="F1457" s="217" t="s">
        <v>1771</v>
      </c>
      <c r="G1457" s="218" t="s">
        <v>177</v>
      </c>
      <c r="H1457" s="219">
        <v>55.494</v>
      </c>
      <c r="I1457" s="220"/>
      <c r="J1457" s="221">
        <f>ROUND(I1457*H1457,2)</f>
        <v>0</v>
      </c>
      <c r="K1457" s="222"/>
      <c r="L1457" s="44"/>
      <c r="M1457" s="223" t="s">
        <v>1</v>
      </c>
      <c r="N1457" s="224" t="s">
        <v>39</v>
      </c>
      <c r="O1457" s="91"/>
      <c r="P1457" s="225">
        <f>O1457*H1457</f>
        <v>0</v>
      </c>
      <c r="Q1457" s="225">
        <v>0</v>
      </c>
      <c r="R1457" s="225">
        <f>Q1457*H1457</f>
        <v>0</v>
      </c>
      <c r="S1457" s="225">
        <v>0</v>
      </c>
      <c r="T1457" s="226">
        <f>S1457*H1457</f>
        <v>0</v>
      </c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R1457" s="227" t="s">
        <v>278</v>
      </c>
      <c r="AT1457" s="227" t="s">
        <v>143</v>
      </c>
      <c r="AU1457" s="227" t="s">
        <v>148</v>
      </c>
      <c r="AY1457" s="17" t="s">
        <v>139</v>
      </c>
      <c r="BE1457" s="228">
        <f>IF(N1457="základní",J1457,0)</f>
        <v>0</v>
      </c>
      <c r="BF1457" s="228">
        <f>IF(N1457="snížená",J1457,0)</f>
        <v>0</v>
      </c>
      <c r="BG1457" s="228">
        <f>IF(N1457="zákl. přenesená",J1457,0)</f>
        <v>0</v>
      </c>
      <c r="BH1457" s="228">
        <f>IF(N1457="sníž. přenesená",J1457,0)</f>
        <v>0</v>
      </c>
      <c r="BI1457" s="228">
        <f>IF(N1457="nulová",J1457,0)</f>
        <v>0</v>
      </c>
      <c r="BJ1457" s="17" t="s">
        <v>148</v>
      </c>
      <c r="BK1457" s="228">
        <f>ROUND(I1457*H1457,2)</f>
        <v>0</v>
      </c>
      <c r="BL1457" s="17" t="s">
        <v>278</v>
      </c>
      <c r="BM1457" s="227" t="s">
        <v>1772</v>
      </c>
    </row>
    <row r="1458" s="13" customFormat="1">
      <c r="A1458" s="13"/>
      <c r="B1458" s="229"/>
      <c r="C1458" s="230"/>
      <c r="D1458" s="231" t="s">
        <v>150</v>
      </c>
      <c r="E1458" s="232" t="s">
        <v>1</v>
      </c>
      <c r="F1458" s="233" t="s">
        <v>1773</v>
      </c>
      <c r="G1458" s="230"/>
      <c r="H1458" s="232" t="s">
        <v>1</v>
      </c>
      <c r="I1458" s="234"/>
      <c r="J1458" s="230"/>
      <c r="K1458" s="230"/>
      <c r="L1458" s="235"/>
      <c r="M1458" s="236"/>
      <c r="N1458" s="237"/>
      <c r="O1458" s="237"/>
      <c r="P1458" s="237"/>
      <c r="Q1458" s="237"/>
      <c r="R1458" s="237"/>
      <c r="S1458" s="237"/>
      <c r="T1458" s="238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39" t="s">
        <v>150</v>
      </c>
      <c r="AU1458" s="239" t="s">
        <v>148</v>
      </c>
      <c r="AV1458" s="13" t="s">
        <v>81</v>
      </c>
      <c r="AW1458" s="13" t="s">
        <v>30</v>
      </c>
      <c r="AX1458" s="13" t="s">
        <v>73</v>
      </c>
      <c r="AY1458" s="239" t="s">
        <v>139</v>
      </c>
    </row>
    <row r="1459" s="13" customFormat="1">
      <c r="A1459" s="13"/>
      <c r="B1459" s="229"/>
      <c r="C1459" s="230"/>
      <c r="D1459" s="231" t="s">
        <v>150</v>
      </c>
      <c r="E1459" s="232" t="s">
        <v>1</v>
      </c>
      <c r="F1459" s="233" t="s">
        <v>193</v>
      </c>
      <c r="G1459" s="230"/>
      <c r="H1459" s="232" t="s">
        <v>1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9" t="s">
        <v>150</v>
      </c>
      <c r="AU1459" s="239" t="s">
        <v>148</v>
      </c>
      <c r="AV1459" s="13" t="s">
        <v>81</v>
      </c>
      <c r="AW1459" s="13" t="s">
        <v>30</v>
      </c>
      <c r="AX1459" s="13" t="s">
        <v>73</v>
      </c>
      <c r="AY1459" s="239" t="s">
        <v>139</v>
      </c>
    </row>
    <row r="1460" s="14" customFormat="1">
      <c r="A1460" s="14"/>
      <c r="B1460" s="240"/>
      <c r="C1460" s="241"/>
      <c r="D1460" s="231" t="s">
        <v>150</v>
      </c>
      <c r="E1460" s="242" t="s">
        <v>1</v>
      </c>
      <c r="F1460" s="243" t="s">
        <v>1774</v>
      </c>
      <c r="G1460" s="241"/>
      <c r="H1460" s="244">
        <v>7.923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150</v>
      </c>
      <c r="AU1460" s="250" t="s">
        <v>148</v>
      </c>
      <c r="AV1460" s="14" t="s">
        <v>148</v>
      </c>
      <c r="AW1460" s="14" t="s">
        <v>30</v>
      </c>
      <c r="AX1460" s="14" t="s">
        <v>73</v>
      </c>
      <c r="AY1460" s="250" t="s">
        <v>139</v>
      </c>
    </row>
    <row r="1461" s="13" customFormat="1">
      <c r="A1461" s="13"/>
      <c r="B1461" s="229"/>
      <c r="C1461" s="230"/>
      <c r="D1461" s="231" t="s">
        <v>150</v>
      </c>
      <c r="E1461" s="232" t="s">
        <v>1</v>
      </c>
      <c r="F1461" s="233" t="s">
        <v>1076</v>
      </c>
      <c r="G1461" s="230"/>
      <c r="H1461" s="232" t="s">
        <v>1</v>
      </c>
      <c r="I1461" s="234"/>
      <c r="J1461" s="230"/>
      <c r="K1461" s="230"/>
      <c r="L1461" s="235"/>
      <c r="M1461" s="236"/>
      <c r="N1461" s="237"/>
      <c r="O1461" s="237"/>
      <c r="P1461" s="237"/>
      <c r="Q1461" s="237"/>
      <c r="R1461" s="237"/>
      <c r="S1461" s="237"/>
      <c r="T1461" s="23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9" t="s">
        <v>150</v>
      </c>
      <c r="AU1461" s="239" t="s">
        <v>148</v>
      </c>
      <c r="AV1461" s="13" t="s">
        <v>81</v>
      </c>
      <c r="AW1461" s="13" t="s">
        <v>30</v>
      </c>
      <c r="AX1461" s="13" t="s">
        <v>73</v>
      </c>
      <c r="AY1461" s="239" t="s">
        <v>139</v>
      </c>
    </row>
    <row r="1462" s="14" customFormat="1">
      <c r="A1462" s="14"/>
      <c r="B1462" s="240"/>
      <c r="C1462" s="241"/>
      <c r="D1462" s="231" t="s">
        <v>150</v>
      </c>
      <c r="E1462" s="242" t="s">
        <v>1</v>
      </c>
      <c r="F1462" s="243" t="s">
        <v>1767</v>
      </c>
      <c r="G1462" s="241"/>
      <c r="H1462" s="244">
        <v>29.140999999999998</v>
      </c>
      <c r="I1462" s="245"/>
      <c r="J1462" s="241"/>
      <c r="K1462" s="241"/>
      <c r="L1462" s="246"/>
      <c r="M1462" s="247"/>
      <c r="N1462" s="248"/>
      <c r="O1462" s="248"/>
      <c r="P1462" s="248"/>
      <c r="Q1462" s="248"/>
      <c r="R1462" s="248"/>
      <c r="S1462" s="248"/>
      <c r="T1462" s="249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50" t="s">
        <v>150</v>
      </c>
      <c r="AU1462" s="250" t="s">
        <v>148</v>
      </c>
      <c r="AV1462" s="14" t="s">
        <v>148</v>
      </c>
      <c r="AW1462" s="14" t="s">
        <v>30</v>
      </c>
      <c r="AX1462" s="14" t="s">
        <v>73</v>
      </c>
      <c r="AY1462" s="250" t="s">
        <v>139</v>
      </c>
    </row>
    <row r="1463" s="13" customFormat="1">
      <c r="A1463" s="13"/>
      <c r="B1463" s="229"/>
      <c r="C1463" s="230"/>
      <c r="D1463" s="231" t="s">
        <v>150</v>
      </c>
      <c r="E1463" s="232" t="s">
        <v>1</v>
      </c>
      <c r="F1463" s="233" t="s">
        <v>202</v>
      </c>
      <c r="G1463" s="230"/>
      <c r="H1463" s="232" t="s">
        <v>1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9" t="s">
        <v>150</v>
      </c>
      <c r="AU1463" s="239" t="s">
        <v>148</v>
      </c>
      <c r="AV1463" s="13" t="s">
        <v>81</v>
      </c>
      <c r="AW1463" s="13" t="s">
        <v>30</v>
      </c>
      <c r="AX1463" s="13" t="s">
        <v>73</v>
      </c>
      <c r="AY1463" s="239" t="s">
        <v>139</v>
      </c>
    </row>
    <row r="1464" s="14" customFormat="1">
      <c r="A1464" s="14"/>
      <c r="B1464" s="240"/>
      <c r="C1464" s="241"/>
      <c r="D1464" s="231" t="s">
        <v>150</v>
      </c>
      <c r="E1464" s="242" t="s">
        <v>1</v>
      </c>
      <c r="F1464" s="243" t="s">
        <v>1768</v>
      </c>
      <c r="G1464" s="241"/>
      <c r="H1464" s="244">
        <v>18.43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150</v>
      </c>
      <c r="AU1464" s="250" t="s">
        <v>148</v>
      </c>
      <c r="AV1464" s="14" t="s">
        <v>148</v>
      </c>
      <c r="AW1464" s="14" t="s">
        <v>30</v>
      </c>
      <c r="AX1464" s="14" t="s">
        <v>73</v>
      </c>
      <c r="AY1464" s="250" t="s">
        <v>139</v>
      </c>
    </row>
    <row r="1465" s="15" customFormat="1">
      <c r="A1465" s="15"/>
      <c r="B1465" s="251"/>
      <c r="C1465" s="252"/>
      <c r="D1465" s="231" t="s">
        <v>150</v>
      </c>
      <c r="E1465" s="253" t="s">
        <v>1</v>
      </c>
      <c r="F1465" s="254" t="s">
        <v>164</v>
      </c>
      <c r="G1465" s="252"/>
      <c r="H1465" s="255">
        <v>55.494</v>
      </c>
      <c r="I1465" s="256"/>
      <c r="J1465" s="252"/>
      <c r="K1465" s="252"/>
      <c r="L1465" s="257"/>
      <c r="M1465" s="258"/>
      <c r="N1465" s="259"/>
      <c r="O1465" s="259"/>
      <c r="P1465" s="259"/>
      <c r="Q1465" s="259"/>
      <c r="R1465" s="259"/>
      <c r="S1465" s="259"/>
      <c r="T1465" s="260"/>
      <c r="U1465" s="15"/>
      <c r="V1465" s="15"/>
      <c r="W1465" s="15"/>
      <c r="X1465" s="15"/>
      <c r="Y1465" s="15"/>
      <c r="Z1465" s="15"/>
      <c r="AA1465" s="15"/>
      <c r="AB1465" s="15"/>
      <c r="AC1465" s="15"/>
      <c r="AD1465" s="15"/>
      <c r="AE1465" s="15"/>
      <c r="AT1465" s="261" t="s">
        <v>150</v>
      </c>
      <c r="AU1465" s="261" t="s">
        <v>148</v>
      </c>
      <c r="AV1465" s="15" t="s">
        <v>147</v>
      </c>
      <c r="AW1465" s="15" t="s">
        <v>30</v>
      </c>
      <c r="AX1465" s="15" t="s">
        <v>81</v>
      </c>
      <c r="AY1465" s="261" t="s">
        <v>139</v>
      </c>
    </row>
    <row r="1466" s="2" customFormat="1" ht="16.5" customHeight="1">
      <c r="A1466" s="38"/>
      <c r="B1466" s="39"/>
      <c r="C1466" s="262" t="s">
        <v>1775</v>
      </c>
      <c r="D1466" s="262" t="s">
        <v>479</v>
      </c>
      <c r="E1466" s="263" t="s">
        <v>1776</v>
      </c>
      <c r="F1466" s="264" t="s">
        <v>1777</v>
      </c>
      <c r="G1466" s="265" t="s">
        <v>177</v>
      </c>
      <c r="H1466" s="266">
        <v>59.933999999999998</v>
      </c>
      <c r="I1466" s="267"/>
      <c r="J1466" s="268">
        <f>ROUND(I1466*H1466,2)</f>
        <v>0</v>
      </c>
      <c r="K1466" s="269"/>
      <c r="L1466" s="270"/>
      <c r="M1466" s="271" t="s">
        <v>1</v>
      </c>
      <c r="N1466" s="272" t="s">
        <v>39</v>
      </c>
      <c r="O1466" s="91"/>
      <c r="P1466" s="225">
        <f>O1466*H1466</f>
        <v>0</v>
      </c>
      <c r="Q1466" s="225">
        <v>0.00020000000000000001</v>
      </c>
      <c r="R1466" s="225">
        <f>Q1466*H1466</f>
        <v>0.011986800000000001</v>
      </c>
      <c r="S1466" s="225">
        <v>0</v>
      </c>
      <c r="T1466" s="226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27" t="s">
        <v>373</v>
      </c>
      <c r="AT1466" s="227" t="s">
        <v>479</v>
      </c>
      <c r="AU1466" s="227" t="s">
        <v>148</v>
      </c>
      <c r="AY1466" s="17" t="s">
        <v>139</v>
      </c>
      <c r="BE1466" s="228">
        <f>IF(N1466="základní",J1466,0)</f>
        <v>0</v>
      </c>
      <c r="BF1466" s="228">
        <f>IF(N1466="snížená",J1466,0)</f>
        <v>0</v>
      </c>
      <c r="BG1466" s="228">
        <f>IF(N1466="zákl. přenesená",J1466,0)</f>
        <v>0</v>
      </c>
      <c r="BH1466" s="228">
        <f>IF(N1466="sníž. přenesená",J1466,0)</f>
        <v>0</v>
      </c>
      <c r="BI1466" s="228">
        <f>IF(N1466="nulová",J1466,0)</f>
        <v>0</v>
      </c>
      <c r="BJ1466" s="17" t="s">
        <v>148</v>
      </c>
      <c r="BK1466" s="228">
        <f>ROUND(I1466*H1466,2)</f>
        <v>0</v>
      </c>
      <c r="BL1466" s="17" t="s">
        <v>278</v>
      </c>
      <c r="BM1466" s="227" t="s">
        <v>1778</v>
      </c>
    </row>
    <row r="1467" s="13" customFormat="1">
      <c r="A1467" s="13"/>
      <c r="B1467" s="229"/>
      <c r="C1467" s="230"/>
      <c r="D1467" s="231" t="s">
        <v>150</v>
      </c>
      <c r="E1467" s="232" t="s">
        <v>1</v>
      </c>
      <c r="F1467" s="233" t="s">
        <v>1773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150</v>
      </c>
      <c r="AU1467" s="239" t="s">
        <v>148</v>
      </c>
      <c r="AV1467" s="13" t="s">
        <v>81</v>
      </c>
      <c r="AW1467" s="13" t="s">
        <v>30</v>
      </c>
      <c r="AX1467" s="13" t="s">
        <v>73</v>
      </c>
      <c r="AY1467" s="239" t="s">
        <v>139</v>
      </c>
    </row>
    <row r="1468" s="13" customFormat="1">
      <c r="A1468" s="13"/>
      <c r="B1468" s="229"/>
      <c r="C1468" s="230"/>
      <c r="D1468" s="231" t="s">
        <v>150</v>
      </c>
      <c r="E1468" s="232" t="s">
        <v>1</v>
      </c>
      <c r="F1468" s="233" t="s">
        <v>193</v>
      </c>
      <c r="G1468" s="230"/>
      <c r="H1468" s="232" t="s">
        <v>1</v>
      </c>
      <c r="I1468" s="234"/>
      <c r="J1468" s="230"/>
      <c r="K1468" s="230"/>
      <c r="L1468" s="235"/>
      <c r="M1468" s="236"/>
      <c r="N1468" s="237"/>
      <c r="O1468" s="237"/>
      <c r="P1468" s="237"/>
      <c r="Q1468" s="237"/>
      <c r="R1468" s="237"/>
      <c r="S1468" s="237"/>
      <c r="T1468" s="238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39" t="s">
        <v>150</v>
      </c>
      <c r="AU1468" s="239" t="s">
        <v>148</v>
      </c>
      <c r="AV1468" s="13" t="s">
        <v>81</v>
      </c>
      <c r="AW1468" s="13" t="s">
        <v>30</v>
      </c>
      <c r="AX1468" s="13" t="s">
        <v>73</v>
      </c>
      <c r="AY1468" s="239" t="s">
        <v>139</v>
      </c>
    </row>
    <row r="1469" s="14" customFormat="1">
      <c r="A1469" s="14"/>
      <c r="B1469" s="240"/>
      <c r="C1469" s="241"/>
      <c r="D1469" s="231" t="s">
        <v>150</v>
      </c>
      <c r="E1469" s="242" t="s">
        <v>1</v>
      </c>
      <c r="F1469" s="243" t="s">
        <v>1774</v>
      </c>
      <c r="G1469" s="241"/>
      <c r="H1469" s="244">
        <v>7.923</v>
      </c>
      <c r="I1469" s="245"/>
      <c r="J1469" s="241"/>
      <c r="K1469" s="241"/>
      <c r="L1469" s="246"/>
      <c r="M1469" s="247"/>
      <c r="N1469" s="248"/>
      <c r="O1469" s="248"/>
      <c r="P1469" s="248"/>
      <c r="Q1469" s="248"/>
      <c r="R1469" s="248"/>
      <c r="S1469" s="248"/>
      <c r="T1469" s="249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0" t="s">
        <v>150</v>
      </c>
      <c r="AU1469" s="250" t="s">
        <v>148</v>
      </c>
      <c r="AV1469" s="14" t="s">
        <v>148</v>
      </c>
      <c r="AW1469" s="14" t="s">
        <v>30</v>
      </c>
      <c r="AX1469" s="14" t="s">
        <v>73</v>
      </c>
      <c r="AY1469" s="250" t="s">
        <v>139</v>
      </c>
    </row>
    <row r="1470" s="13" customFormat="1">
      <c r="A1470" s="13"/>
      <c r="B1470" s="229"/>
      <c r="C1470" s="230"/>
      <c r="D1470" s="231" t="s">
        <v>150</v>
      </c>
      <c r="E1470" s="232" t="s">
        <v>1</v>
      </c>
      <c r="F1470" s="233" t="s">
        <v>1076</v>
      </c>
      <c r="G1470" s="230"/>
      <c r="H1470" s="232" t="s">
        <v>1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9" t="s">
        <v>150</v>
      </c>
      <c r="AU1470" s="239" t="s">
        <v>148</v>
      </c>
      <c r="AV1470" s="13" t="s">
        <v>81</v>
      </c>
      <c r="AW1470" s="13" t="s">
        <v>30</v>
      </c>
      <c r="AX1470" s="13" t="s">
        <v>73</v>
      </c>
      <c r="AY1470" s="239" t="s">
        <v>139</v>
      </c>
    </row>
    <row r="1471" s="14" customFormat="1">
      <c r="A1471" s="14"/>
      <c r="B1471" s="240"/>
      <c r="C1471" s="241"/>
      <c r="D1471" s="231" t="s">
        <v>150</v>
      </c>
      <c r="E1471" s="242" t="s">
        <v>1</v>
      </c>
      <c r="F1471" s="243" t="s">
        <v>1767</v>
      </c>
      <c r="G1471" s="241"/>
      <c r="H1471" s="244">
        <v>29.140999999999998</v>
      </c>
      <c r="I1471" s="245"/>
      <c r="J1471" s="241"/>
      <c r="K1471" s="241"/>
      <c r="L1471" s="246"/>
      <c r="M1471" s="247"/>
      <c r="N1471" s="248"/>
      <c r="O1471" s="248"/>
      <c r="P1471" s="248"/>
      <c r="Q1471" s="248"/>
      <c r="R1471" s="248"/>
      <c r="S1471" s="248"/>
      <c r="T1471" s="24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0" t="s">
        <v>150</v>
      </c>
      <c r="AU1471" s="250" t="s">
        <v>148</v>
      </c>
      <c r="AV1471" s="14" t="s">
        <v>148</v>
      </c>
      <c r="AW1471" s="14" t="s">
        <v>30</v>
      </c>
      <c r="AX1471" s="14" t="s">
        <v>73</v>
      </c>
      <c r="AY1471" s="250" t="s">
        <v>139</v>
      </c>
    </row>
    <row r="1472" s="13" customFormat="1">
      <c r="A1472" s="13"/>
      <c r="B1472" s="229"/>
      <c r="C1472" s="230"/>
      <c r="D1472" s="231" t="s">
        <v>150</v>
      </c>
      <c r="E1472" s="232" t="s">
        <v>1</v>
      </c>
      <c r="F1472" s="233" t="s">
        <v>202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150</v>
      </c>
      <c r="AU1472" s="239" t="s">
        <v>148</v>
      </c>
      <c r="AV1472" s="13" t="s">
        <v>81</v>
      </c>
      <c r="AW1472" s="13" t="s">
        <v>30</v>
      </c>
      <c r="AX1472" s="13" t="s">
        <v>73</v>
      </c>
      <c r="AY1472" s="239" t="s">
        <v>139</v>
      </c>
    </row>
    <row r="1473" s="14" customFormat="1">
      <c r="A1473" s="14"/>
      <c r="B1473" s="240"/>
      <c r="C1473" s="241"/>
      <c r="D1473" s="231" t="s">
        <v>150</v>
      </c>
      <c r="E1473" s="242" t="s">
        <v>1</v>
      </c>
      <c r="F1473" s="243" t="s">
        <v>1768</v>
      </c>
      <c r="G1473" s="241"/>
      <c r="H1473" s="244">
        <v>18.43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150</v>
      </c>
      <c r="AU1473" s="250" t="s">
        <v>148</v>
      </c>
      <c r="AV1473" s="14" t="s">
        <v>148</v>
      </c>
      <c r="AW1473" s="14" t="s">
        <v>30</v>
      </c>
      <c r="AX1473" s="14" t="s">
        <v>73</v>
      </c>
      <c r="AY1473" s="250" t="s">
        <v>139</v>
      </c>
    </row>
    <row r="1474" s="15" customFormat="1">
      <c r="A1474" s="15"/>
      <c r="B1474" s="251"/>
      <c r="C1474" s="252"/>
      <c r="D1474" s="231" t="s">
        <v>150</v>
      </c>
      <c r="E1474" s="253" t="s">
        <v>1</v>
      </c>
      <c r="F1474" s="254" t="s">
        <v>164</v>
      </c>
      <c r="G1474" s="252"/>
      <c r="H1474" s="255">
        <v>55.494</v>
      </c>
      <c r="I1474" s="256"/>
      <c r="J1474" s="252"/>
      <c r="K1474" s="252"/>
      <c r="L1474" s="257"/>
      <c r="M1474" s="258"/>
      <c r="N1474" s="259"/>
      <c r="O1474" s="259"/>
      <c r="P1474" s="259"/>
      <c r="Q1474" s="259"/>
      <c r="R1474" s="259"/>
      <c r="S1474" s="259"/>
      <c r="T1474" s="260"/>
      <c r="U1474" s="15"/>
      <c r="V1474" s="15"/>
      <c r="W1474" s="15"/>
      <c r="X1474" s="15"/>
      <c r="Y1474" s="15"/>
      <c r="Z1474" s="15"/>
      <c r="AA1474" s="15"/>
      <c r="AB1474" s="15"/>
      <c r="AC1474" s="15"/>
      <c r="AD1474" s="15"/>
      <c r="AE1474" s="15"/>
      <c r="AT1474" s="261" t="s">
        <v>150</v>
      </c>
      <c r="AU1474" s="261" t="s">
        <v>148</v>
      </c>
      <c r="AV1474" s="15" t="s">
        <v>147</v>
      </c>
      <c r="AW1474" s="15" t="s">
        <v>30</v>
      </c>
      <c r="AX1474" s="15" t="s">
        <v>81</v>
      </c>
      <c r="AY1474" s="261" t="s">
        <v>139</v>
      </c>
    </row>
    <row r="1475" s="14" customFormat="1">
      <c r="A1475" s="14"/>
      <c r="B1475" s="240"/>
      <c r="C1475" s="241"/>
      <c r="D1475" s="231" t="s">
        <v>150</v>
      </c>
      <c r="E1475" s="241"/>
      <c r="F1475" s="243" t="s">
        <v>1779</v>
      </c>
      <c r="G1475" s="241"/>
      <c r="H1475" s="244">
        <v>59.933999999999998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150</v>
      </c>
      <c r="AU1475" s="250" t="s">
        <v>148</v>
      </c>
      <c r="AV1475" s="14" t="s">
        <v>148</v>
      </c>
      <c r="AW1475" s="14" t="s">
        <v>4</v>
      </c>
      <c r="AX1475" s="14" t="s">
        <v>81</v>
      </c>
      <c r="AY1475" s="250" t="s">
        <v>139</v>
      </c>
    </row>
    <row r="1476" s="2" customFormat="1" ht="21.75" customHeight="1">
      <c r="A1476" s="38"/>
      <c r="B1476" s="39"/>
      <c r="C1476" s="215" t="s">
        <v>1780</v>
      </c>
      <c r="D1476" s="215" t="s">
        <v>143</v>
      </c>
      <c r="E1476" s="216" t="s">
        <v>1781</v>
      </c>
      <c r="F1476" s="217" t="s">
        <v>1782</v>
      </c>
      <c r="G1476" s="218" t="s">
        <v>160</v>
      </c>
      <c r="H1476" s="219">
        <v>22.004000000000001</v>
      </c>
      <c r="I1476" s="220"/>
      <c r="J1476" s="221">
        <f>ROUND(I1476*H1476,2)</f>
        <v>0</v>
      </c>
      <c r="K1476" s="222"/>
      <c r="L1476" s="44"/>
      <c r="M1476" s="223" t="s">
        <v>1</v>
      </c>
      <c r="N1476" s="224" t="s">
        <v>39</v>
      </c>
      <c r="O1476" s="91"/>
      <c r="P1476" s="225">
        <f>O1476*H1476</f>
        <v>0</v>
      </c>
      <c r="Q1476" s="225">
        <v>0</v>
      </c>
      <c r="R1476" s="225">
        <f>Q1476*H1476</f>
        <v>0</v>
      </c>
      <c r="S1476" s="225">
        <v>0.014999999999999999</v>
      </c>
      <c r="T1476" s="226">
        <f>S1476*H1476</f>
        <v>0.33006000000000002</v>
      </c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  <c r="AE1476" s="38"/>
      <c r="AR1476" s="227" t="s">
        <v>278</v>
      </c>
      <c r="AT1476" s="227" t="s">
        <v>143</v>
      </c>
      <c r="AU1476" s="227" t="s">
        <v>148</v>
      </c>
      <c r="AY1476" s="17" t="s">
        <v>139</v>
      </c>
      <c r="BE1476" s="228">
        <f>IF(N1476="základní",J1476,0)</f>
        <v>0</v>
      </c>
      <c r="BF1476" s="228">
        <f>IF(N1476="snížená",J1476,0)</f>
        <v>0</v>
      </c>
      <c r="BG1476" s="228">
        <f>IF(N1476="zákl. přenesená",J1476,0)</f>
        <v>0</v>
      </c>
      <c r="BH1476" s="228">
        <f>IF(N1476="sníž. přenesená",J1476,0)</f>
        <v>0</v>
      </c>
      <c r="BI1476" s="228">
        <f>IF(N1476="nulová",J1476,0)</f>
        <v>0</v>
      </c>
      <c r="BJ1476" s="17" t="s">
        <v>148</v>
      </c>
      <c r="BK1476" s="228">
        <f>ROUND(I1476*H1476,2)</f>
        <v>0</v>
      </c>
      <c r="BL1476" s="17" t="s">
        <v>278</v>
      </c>
      <c r="BM1476" s="227" t="s">
        <v>1783</v>
      </c>
    </row>
    <row r="1477" s="13" customFormat="1">
      <c r="A1477" s="13"/>
      <c r="B1477" s="229"/>
      <c r="C1477" s="230"/>
      <c r="D1477" s="231" t="s">
        <v>150</v>
      </c>
      <c r="E1477" s="232" t="s">
        <v>1</v>
      </c>
      <c r="F1477" s="233" t="s">
        <v>1107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150</v>
      </c>
      <c r="AU1477" s="239" t="s">
        <v>148</v>
      </c>
      <c r="AV1477" s="13" t="s">
        <v>81</v>
      </c>
      <c r="AW1477" s="13" t="s">
        <v>30</v>
      </c>
      <c r="AX1477" s="13" t="s">
        <v>73</v>
      </c>
      <c r="AY1477" s="239" t="s">
        <v>139</v>
      </c>
    </row>
    <row r="1478" s="14" customFormat="1">
      <c r="A1478" s="14"/>
      <c r="B1478" s="240"/>
      <c r="C1478" s="241"/>
      <c r="D1478" s="231" t="s">
        <v>150</v>
      </c>
      <c r="E1478" s="242" t="s">
        <v>1</v>
      </c>
      <c r="F1478" s="243" t="s">
        <v>1531</v>
      </c>
      <c r="G1478" s="241"/>
      <c r="H1478" s="244">
        <v>22.004000000000001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150</v>
      </c>
      <c r="AU1478" s="250" t="s">
        <v>148</v>
      </c>
      <c r="AV1478" s="14" t="s">
        <v>148</v>
      </c>
      <c r="AW1478" s="14" t="s">
        <v>30</v>
      </c>
      <c r="AX1478" s="14" t="s">
        <v>73</v>
      </c>
      <c r="AY1478" s="250" t="s">
        <v>139</v>
      </c>
    </row>
    <row r="1479" s="15" customFormat="1">
      <c r="A1479" s="15"/>
      <c r="B1479" s="251"/>
      <c r="C1479" s="252"/>
      <c r="D1479" s="231" t="s">
        <v>150</v>
      </c>
      <c r="E1479" s="253" t="s">
        <v>1</v>
      </c>
      <c r="F1479" s="254" t="s">
        <v>164</v>
      </c>
      <c r="G1479" s="252"/>
      <c r="H1479" s="255">
        <v>22.004000000000001</v>
      </c>
      <c r="I1479" s="256"/>
      <c r="J1479" s="252"/>
      <c r="K1479" s="252"/>
      <c r="L1479" s="257"/>
      <c r="M1479" s="258"/>
      <c r="N1479" s="259"/>
      <c r="O1479" s="259"/>
      <c r="P1479" s="259"/>
      <c r="Q1479" s="259"/>
      <c r="R1479" s="259"/>
      <c r="S1479" s="259"/>
      <c r="T1479" s="260"/>
      <c r="U1479" s="15"/>
      <c r="V1479" s="15"/>
      <c r="W1479" s="15"/>
      <c r="X1479" s="15"/>
      <c r="Y1479" s="15"/>
      <c r="Z1479" s="15"/>
      <c r="AA1479" s="15"/>
      <c r="AB1479" s="15"/>
      <c r="AC1479" s="15"/>
      <c r="AD1479" s="15"/>
      <c r="AE1479" s="15"/>
      <c r="AT1479" s="261" t="s">
        <v>150</v>
      </c>
      <c r="AU1479" s="261" t="s">
        <v>148</v>
      </c>
      <c r="AV1479" s="15" t="s">
        <v>147</v>
      </c>
      <c r="AW1479" s="15" t="s">
        <v>30</v>
      </c>
      <c r="AX1479" s="15" t="s">
        <v>81</v>
      </c>
      <c r="AY1479" s="261" t="s">
        <v>139</v>
      </c>
    </row>
    <row r="1480" s="2" customFormat="1" ht="16.5" customHeight="1">
      <c r="A1480" s="38"/>
      <c r="B1480" s="39"/>
      <c r="C1480" s="215" t="s">
        <v>1784</v>
      </c>
      <c r="D1480" s="215" t="s">
        <v>143</v>
      </c>
      <c r="E1480" s="216" t="s">
        <v>1785</v>
      </c>
      <c r="F1480" s="217" t="s">
        <v>1786</v>
      </c>
      <c r="G1480" s="218" t="s">
        <v>160</v>
      </c>
      <c r="H1480" s="219">
        <v>52.662999999999997</v>
      </c>
      <c r="I1480" s="220"/>
      <c r="J1480" s="221">
        <f>ROUND(I1480*H1480,2)</f>
        <v>0</v>
      </c>
      <c r="K1480" s="222"/>
      <c r="L1480" s="44"/>
      <c r="M1480" s="223" t="s">
        <v>1</v>
      </c>
      <c r="N1480" s="224" t="s">
        <v>39</v>
      </c>
      <c r="O1480" s="91"/>
      <c r="P1480" s="225">
        <f>O1480*H1480</f>
        <v>0</v>
      </c>
      <c r="Q1480" s="225">
        <v>0</v>
      </c>
      <c r="R1480" s="225">
        <f>Q1480*H1480</f>
        <v>0</v>
      </c>
      <c r="S1480" s="225">
        <v>0.0071000000000000004</v>
      </c>
      <c r="T1480" s="226">
        <f>S1480*H1480</f>
        <v>0.3739073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27" t="s">
        <v>278</v>
      </c>
      <c r="AT1480" s="227" t="s">
        <v>143</v>
      </c>
      <c r="AU1480" s="227" t="s">
        <v>148</v>
      </c>
      <c r="AY1480" s="17" t="s">
        <v>139</v>
      </c>
      <c r="BE1480" s="228">
        <f>IF(N1480="základní",J1480,0)</f>
        <v>0</v>
      </c>
      <c r="BF1480" s="228">
        <f>IF(N1480="snížená",J1480,0)</f>
        <v>0</v>
      </c>
      <c r="BG1480" s="228">
        <f>IF(N1480="zákl. přenesená",J1480,0)</f>
        <v>0</v>
      </c>
      <c r="BH1480" s="228">
        <f>IF(N1480="sníž. přenesená",J1480,0)</f>
        <v>0</v>
      </c>
      <c r="BI1480" s="228">
        <f>IF(N1480="nulová",J1480,0)</f>
        <v>0</v>
      </c>
      <c r="BJ1480" s="17" t="s">
        <v>148</v>
      </c>
      <c r="BK1480" s="228">
        <f>ROUND(I1480*H1480,2)</f>
        <v>0</v>
      </c>
      <c r="BL1480" s="17" t="s">
        <v>278</v>
      </c>
      <c r="BM1480" s="227" t="s">
        <v>1787</v>
      </c>
    </row>
    <row r="1481" s="13" customFormat="1">
      <c r="A1481" s="13"/>
      <c r="B1481" s="229"/>
      <c r="C1481" s="230"/>
      <c r="D1481" s="231" t="s">
        <v>150</v>
      </c>
      <c r="E1481" s="232" t="s">
        <v>1</v>
      </c>
      <c r="F1481" s="233" t="s">
        <v>240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150</v>
      </c>
      <c r="AU1481" s="239" t="s">
        <v>148</v>
      </c>
      <c r="AV1481" s="13" t="s">
        <v>81</v>
      </c>
      <c r="AW1481" s="13" t="s">
        <v>30</v>
      </c>
      <c r="AX1481" s="13" t="s">
        <v>73</v>
      </c>
      <c r="AY1481" s="239" t="s">
        <v>139</v>
      </c>
    </row>
    <row r="1482" s="14" customFormat="1">
      <c r="A1482" s="14"/>
      <c r="B1482" s="240"/>
      <c r="C1482" s="241"/>
      <c r="D1482" s="231" t="s">
        <v>150</v>
      </c>
      <c r="E1482" s="242" t="s">
        <v>1</v>
      </c>
      <c r="F1482" s="243" t="s">
        <v>1536</v>
      </c>
      <c r="G1482" s="241"/>
      <c r="H1482" s="244">
        <v>30.658999999999999</v>
      </c>
      <c r="I1482" s="245"/>
      <c r="J1482" s="241"/>
      <c r="K1482" s="241"/>
      <c r="L1482" s="246"/>
      <c r="M1482" s="247"/>
      <c r="N1482" s="248"/>
      <c r="O1482" s="248"/>
      <c r="P1482" s="248"/>
      <c r="Q1482" s="248"/>
      <c r="R1482" s="248"/>
      <c r="S1482" s="248"/>
      <c r="T1482" s="249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0" t="s">
        <v>150</v>
      </c>
      <c r="AU1482" s="250" t="s">
        <v>148</v>
      </c>
      <c r="AV1482" s="14" t="s">
        <v>148</v>
      </c>
      <c r="AW1482" s="14" t="s">
        <v>30</v>
      </c>
      <c r="AX1482" s="14" t="s">
        <v>73</v>
      </c>
      <c r="AY1482" s="250" t="s">
        <v>139</v>
      </c>
    </row>
    <row r="1483" s="13" customFormat="1">
      <c r="A1483" s="13"/>
      <c r="B1483" s="229"/>
      <c r="C1483" s="230"/>
      <c r="D1483" s="231" t="s">
        <v>150</v>
      </c>
      <c r="E1483" s="232" t="s">
        <v>1</v>
      </c>
      <c r="F1483" s="233" t="s">
        <v>202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150</v>
      </c>
      <c r="AU1483" s="239" t="s">
        <v>148</v>
      </c>
      <c r="AV1483" s="13" t="s">
        <v>81</v>
      </c>
      <c r="AW1483" s="13" t="s">
        <v>30</v>
      </c>
      <c r="AX1483" s="13" t="s">
        <v>73</v>
      </c>
      <c r="AY1483" s="239" t="s">
        <v>139</v>
      </c>
    </row>
    <row r="1484" s="14" customFormat="1">
      <c r="A1484" s="14"/>
      <c r="B1484" s="240"/>
      <c r="C1484" s="241"/>
      <c r="D1484" s="231" t="s">
        <v>150</v>
      </c>
      <c r="E1484" s="242" t="s">
        <v>1</v>
      </c>
      <c r="F1484" s="243" t="s">
        <v>1531</v>
      </c>
      <c r="G1484" s="241"/>
      <c r="H1484" s="244">
        <v>22.004000000000001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150</v>
      </c>
      <c r="AU1484" s="250" t="s">
        <v>148</v>
      </c>
      <c r="AV1484" s="14" t="s">
        <v>148</v>
      </c>
      <c r="AW1484" s="14" t="s">
        <v>30</v>
      </c>
      <c r="AX1484" s="14" t="s">
        <v>73</v>
      </c>
      <c r="AY1484" s="250" t="s">
        <v>139</v>
      </c>
    </row>
    <row r="1485" s="15" customFormat="1">
      <c r="A1485" s="15"/>
      <c r="B1485" s="251"/>
      <c r="C1485" s="252"/>
      <c r="D1485" s="231" t="s">
        <v>150</v>
      </c>
      <c r="E1485" s="253" t="s">
        <v>1</v>
      </c>
      <c r="F1485" s="254" t="s">
        <v>164</v>
      </c>
      <c r="G1485" s="252"/>
      <c r="H1485" s="255">
        <v>52.662999999999997</v>
      </c>
      <c r="I1485" s="256"/>
      <c r="J1485" s="252"/>
      <c r="K1485" s="252"/>
      <c r="L1485" s="257"/>
      <c r="M1485" s="258"/>
      <c r="N1485" s="259"/>
      <c r="O1485" s="259"/>
      <c r="P1485" s="259"/>
      <c r="Q1485" s="259"/>
      <c r="R1485" s="259"/>
      <c r="S1485" s="259"/>
      <c r="T1485" s="260"/>
      <c r="U1485" s="15"/>
      <c r="V1485" s="15"/>
      <c r="W1485" s="15"/>
      <c r="X1485" s="15"/>
      <c r="Y1485" s="15"/>
      <c r="Z1485" s="15"/>
      <c r="AA1485" s="15"/>
      <c r="AB1485" s="15"/>
      <c r="AC1485" s="15"/>
      <c r="AD1485" s="15"/>
      <c r="AE1485" s="15"/>
      <c r="AT1485" s="261" t="s">
        <v>150</v>
      </c>
      <c r="AU1485" s="261" t="s">
        <v>148</v>
      </c>
      <c r="AV1485" s="15" t="s">
        <v>147</v>
      </c>
      <c r="AW1485" s="15" t="s">
        <v>30</v>
      </c>
      <c r="AX1485" s="15" t="s">
        <v>81</v>
      </c>
      <c r="AY1485" s="261" t="s">
        <v>139</v>
      </c>
    </row>
    <row r="1486" s="2" customFormat="1" ht="24.15" customHeight="1">
      <c r="A1486" s="38"/>
      <c r="B1486" s="39"/>
      <c r="C1486" s="215" t="s">
        <v>1788</v>
      </c>
      <c r="D1486" s="215" t="s">
        <v>143</v>
      </c>
      <c r="E1486" s="216" t="s">
        <v>1789</v>
      </c>
      <c r="F1486" s="217" t="s">
        <v>1790</v>
      </c>
      <c r="G1486" s="218" t="s">
        <v>436</v>
      </c>
      <c r="H1486" s="219">
        <v>0.012</v>
      </c>
      <c r="I1486" s="220"/>
      <c r="J1486" s="221">
        <f>ROUND(I1486*H1486,2)</f>
        <v>0</v>
      </c>
      <c r="K1486" s="222"/>
      <c r="L1486" s="44"/>
      <c r="M1486" s="223" t="s">
        <v>1</v>
      </c>
      <c r="N1486" s="224" t="s">
        <v>39</v>
      </c>
      <c r="O1486" s="91"/>
      <c r="P1486" s="225">
        <f>O1486*H1486</f>
        <v>0</v>
      </c>
      <c r="Q1486" s="225">
        <v>0</v>
      </c>
      <c r="R1486" s="225">
        <f>Q1486*H1486</f>
        <v>0</v>
      </c>
      <c r="S1486" s="225">
        <v>0</v>
      </c>
      <c r="T1486" s="226">
        <f>S1486*H1486</f>
        <v>0</v>
      </c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  <c r="AE1486" s="38"/>
      <c r="AR1486" s="227" t="s">
        <v>278</v>
      </c>
      <c r="AT1486" s="227" t="s">
        <v>143</v>
      </c>
      <c r="AU1486" s="227" t="s">
        <v>148</v>
      </c>
      <c r="AY1486" s="17" t="s">
        <v>139</v>
      </c>
      <c r="BE1486" s="228">
        <f>IF(N1486="základní",J1486,0)</f>
        <v>0</v>
      </c>
      <c r="BF1486" s="228">
        <f>IF(N1486="snížená",J1486,0)</f>
        <v>0</v>
      </c>
      <c r="BG1486" s="228">
        <f>IF(N1486="zákl. přenesená",J1486,0)</f>
        <v>0</v>
      </c>
      <c r="BH1486" s="228">
        <f>IF(N1486="sníž. přenesená",J1486,0)</f>
        <v>0</v>
      </c>
      <c r="BI1486" s="228">
        <f>IF(N1486="nulová",J1486,0)</f>
        <v>0</v>
      </c>
      <c r="BJ1486" s="17" t="s">
        <v>148</v>
      </c>
      <c r="BK1486" s="228">
        <f>ROUND(I1486*H1486,2)</f>
        <v>0</v>
      </c>
      <c r="BL1486" s="17" t="s">
        <v>278</v>
      </c>
      <c r="BM1486" s="227" t="s">
        <v>1791</v>
      </c>
    </row>
    <row r="1487" s="2" customFormat="1" ht="33" customHeight="1">
      <c r="A1487" s="38"/>
      <c r="B1487" s="39"/>
      <c r="C1487" s="215" t="s">
        <v>1792</v>
      </c>
      <c r="D1487" s="215" t="s">
        <v>143</v>
      </c>
      <c r="E1487" s="216" t="s">
        <v>1793</v>
      </c>
      <c r="F1487" s="217" t="s">
        <v>1794</v>
      </c>
      <c r="G1487" s="218" t="s">
        <v>436</v>
      </c>
      <c r="H1487" s="219">
        <v>0.035999999999999997</v>
      </c>
      <c r="I1487" s="220"/>
      <c r="J1487" s="221">
        <f>ROUND(I1487*H1487,2)</f>
        <v>0</v>
      </c>
      <c r="K1487" s="222"/>
      <c r="L1487" s="44"/>
      <c r="M1487" s="223" t="s">
        <v>1</v>
      </c>
      <c r="N1487" s="224" t="s">
        <v>39</v>
      </c>
      <c r="O1487" s="91"/>
      <c r="P1487" s="225">
        <f>O1487*H1487</f>
        <v>0</v>
      </c>
      <c r="Q1487" s="225">
        <v>0</v>
      </c>
      <c r="R1487" s="225">
        <f>Q1487*H1487</f>
        <v>0</v>
      </c>
      <c r="S1487" s="225">
        <v>0</v>
      </c>
      <c r="T1487" s="226">
        <f>S1487*H1487</f>
        <v>0</v>
      </c>
      <c r="U1487" s="38"/>
      <c r="V1487" s="38"/>
      <c r="W1487" s="38"/>
      <c r="X1487" s="38"/>
      <c r="Y1487" s="38"/>
      <c r="Z1487" s="38"/>
      <c r="AA1487" s="38"/>
      <c r="AB1487" s="38"/>
      <c r="AC1487" s="38"/>
      <c r="AD1487" s="38"/>
      <c r="AE1487" s="38"/>
      <c r="AR1487" s="227" t="s">
        <v>278</v>
      </c>
      <c r="AT1487" s="227" t="s">
        <v>143</v>
      </c>
      <c r="AU1487" s="227" t="s">
        <v>148</v>
      </c>
      <c r="AY1487" s="17" t="s">
        <v>139</v>
      </c>
      <c r="BE1487" s="228">
        <f>IF(N1487="základní",J1487,0)</f>
        <v>0</v>
      </c>
      <c r="BF1487" s="228">
        <f>IF(N1487="snížená",J1487,0)</f>
        <v>0</v>
      </c>
      <c r="BG1487" s="228">
        <f>IF(N1487="zákl. přenesená",J1487,0)</f>
        <v>0</v>
      </c>
      <c r="BH1487" s="228">
        <f>IF(N1487="sníž. přenesená",J1487,0)</f>
        <v>0</v>
      </c>
      <c r="BI1487" s="228">
        <f>IF(N1487="nulová",J1487,0)</f>
        <v>0</v>
      </c>
      <c r="BJ1487" s="17" t="s">
        <v>148</v>
      </c>
      <c r="BK1487" s="228">
        <f>ROUND(I1487*H1487,2)</f>
        <v>0</v>
      </c>
      <c r="BL1487" s="17" t="s">
        <v>278</v>
      </c>
      <c r="BM1487" s="227" t="s">
        <v>1795</v>
      </c>
    </row>
    <row r="1488" s="14" customFormat="1">
      <c r="A1488" s="14"/>
      <c r="B1488" s="240"/>
      <c r="C1488" s="241"/>
      <c r="D1488" s="231" t="s">
        <v>150</v>
      </c>
      <c r="E1488" s="241"/>
      <c r="F1488" s="243" t="s">
        <v>1659</v>
      </c>
      <c r="G1488" s="241"/>
      <c r="H1488" s="244">
        <v>0.035999999999999997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150</v>
      </c>
      <c r="AU1488" s="250" t="s">
        <v>148</v>
      </c>
      <c r="AV1488" s="14" t="s">
        <v>148</v>
      </c>
      <c r="AW1488" s="14" t="s">
        <v>4</v>
      </c>
      <c r="AX1488" s="14" t="s">
        <v>81</v>
      </c>
      <c r="AY1488" s="250" t="s">
        <v>139</v>
      </c>
    </row>
    <row r="1489" s="12" customFormat="1" ht="22.8" customHeight="1">
      <c r="A1489" s="12"/>
      <c r="B1489" s="199"/>
      <c r="C1489" s="200"/>
      <c r="D1489" s="201" t="s">
        <v>72</v>
      </c>
      <c r="E1489" s="213" t="s">
        <v>1796</v>
      </c>
      <c r="F1489" s="213" t="s">
        <v>1797</v>
      </c>
      <c r="G1489" s="200"/>
      <c r="H1489" s="200"/>
      <c r="I1489" s="203"/>
      <c r="J1489" s="214">
        <f>BK1489</f>
        <v>0</v>
      </c>
      <c r="K1489" s="200"/>
      <c r="L1489" s="205"/>
      <c r="M1489" s="206"/>
      <c r="N1489" s="207"/>
      <c r="O1489" s="207"/>
      <c r="P1489" s="208">
        <f>SUM(P1490:P1563)</f>
        <v>0</v>
      </c>
      <c r="Q1489" s="207"/>
      <c r="R1489" s="208">
        <f>SUM(R1490:R1563)</f>
        <v>0.61945549</v>
      </c>
      <c r="S1489" s="207"/>
      <c r="T1489" s="209">
        <f>SUM(T1490:T1563)</f>
        <v>0.11119710000000001</v>
      </c>
      <c r="U1489" s="12"/>
      <c r="V1489" s="12"/>
      <c r="W1489" s="12"/>
      <c r="X1489" s="12"/>
      <c r="Y1489" s="12"/>
      <c r="Z1489" s="12"/>
      <c r="AA1489" s="12"/>
      <c r="AB1489" s="12"/>
      <c r="AC1489" s="12"/>
      <c r="AD1489" s="12"/>
      <c r="AE1489" s="12"/>
      <c r="AR1489" s="210" t="s">
        <v>148</v>
      </c>
      <c r="AT1489" s="211" t="s">
        <v>72</v>
      </c>
      <c r="AU1489" s="211" t="s">
        <v>81</v>
      </c>
      <c r="AY1489" s="210" t="s">
        <v>139</v>
      </c>
      <c r="BK1489" s="212">
        <f>SUM(BK1490:BK1563)</f>
        <v>0</v>
      </c>
    </row>
    <row r="1490" s="2" customFormat="1" ht="24.15" customHeight="1">
      <c r="A1490" s="38"/>
      <c r="B1490" s="39"/>
      <c r="C1490" s="215" t="s">
        <v>1798</v>
      </c>
      <c r="D1490" s="215" t="s">
        <v>143</v>
      </c>
      <c r="E1490" s="216" t="s">
        <v>1799</v>
      </c>
      <c r="F1490" s="217" t="s">
        <v>1800</v>
      </c>
      <c r="G1490" s="218" t="s">
        <v>160</v>
      </c>
      <c r="H1490" s="219">
        <v>58.25</v>
      </c>
      <c r="I1490" s="220"/>
      <c r="J1490" s="221">
        <f>ROUND(I1490*H1490,2)</f>
        <v>0</v>
      </c>
      <c r="K1490" s="222"/>
      <c r="L1490" s="44"/>
      <c r="M1490" s="223" t="s">
        <v>1</v>
      </c>
      <c r="N1490" s="224" t="s">
        <v>39</v>
      </c>
      <c r="O1490" s="91"/>
      <c r="P1490" s="225">
        <f>O1490*H1490</f>
        <v>0</v>
      </c>
      <c r="Q1490" s="225">
        <v>0</v>
      </c>
      <c r="R1490" s="225">
        <f>Q1490*H1490</f>
        <v>0</v>
      </c>
      <c r="S1490" s="225">
        <v>0</v>
      </c>
      <c r="T1490" s="226">
        <f>S1490*H1490</f>
        <v>0</v>
      </c>
      <c r="U1490" s="38"/>
      <c r="V1490" s="38"/>
      <c r="W1490" s="38"/>
      <c r="X1490" s="38"/>
      <c r="Y1490" s="38"/>
      <c r="Z1490" s="38"/>
      <c r="AA1490" s="38"/>
      <c r="AB1490" s="38"/>
      <c r="AC1490" s="38"/>
      <c r="AD1490" s="38"/>
      <c r="AE1490" s="38"/>
      <c r="AR1490" s="227" t="s">
        <v>278</v>
      </c>
      <c r="AT1490" s="227" t="s">
        <v>143</v>
      </c>
      <c r="AU1490" s="227" t="s">
        <v>148</v>
      </c>
      <c r="AY1490" s="17" t="s">
        <v>139</v>
      </c>
      <c r="BE1490" s="228">
        <f>IF(N1490="základní",J1490,0)</f>
        <v>0</v>
      </c>
      <c r="BF1490" s="228">
        <f>IF(N1490="snížená",J1490,0)</f>
        <v>0</v>
      </c>
      <c r="BG1490" s="228">
        <f>IF(N1490="zákl. přenesená",J1490,0)</f>
        <v>0</v>
      </c>
      <c r="BH1490" s="228">
        <f>IF(N1490="sníž. přenesená",J1490,0)</f>
        <v>0</v>
      </c>
      <c r="BI1490" s="228">
        <f>IF(N1490="nulová",J1490,0)</f>
        <v>0</v>
      </c>
      <c r="BJ1490" s="17" t="s">
        <v>148</v>
      </c>
      <c r="BK1490" s="228">
        <f>ROUND(I1490*H1490,2)</f>
        <v>0</v>
      </c>
      <c r="BL1490" s="17" t="s">
        <v>278</v>
      </c>
      <c r="BM1490" s="227" t="s">
        <v>1801</v>
      </c>
    </row>
    <row r="1491" s="13" customFormat="1">
      <c r="A1491" s="13"/>
      <c r="B1491" s="229"/>
      <c r="C1491" s="230"/>
      <c r="D1491" s="231" t="s">
        <v>150</v>
      </c>
      <c r="E1491" s="232" t="s">
        <v>1</v>
      </c>
      <c r="F1491" s="233" t="s">
        <v>193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150</v>
      </c>
      <c r="AU1491" s="239" t="s">
        <v>148</v>
      </c>
      <c r="AV1491" s="13" t="s">
        <v>81</v>
      </c>
      <c r="AW1491" s="13" t="s">
        <v>30</v>
      </c>
      <c r="AX1491" s="13" t="s">
        <v>73</v>
      </c>
      <c r="AY1491" s="239" t="s">
        <v>139</v>
      </c>
    </row>
    <row r="1492" s="14" customFormat="1">
      <c r="A1492" s="14"/>
      <c r="B1492" s="240"/>
      <c r="C1492" s="241"/>
      <c r="D1492" s="231" t="s">
        <v>150</v>
      </c>
      <c r="E1492" s="242" t="s">
        <v>1</v>
      </c>
      <c r="F1492" s="243" t="s">
        <v>194</v>
      </c>
      <c r="G1492" s="241"/>
      <c r="H1492" s="244">
        <v>10.189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150</v>
      </c>
      <c r="AU1492" s="250" t="s">
        <v>148</v>
      </c>
      <c r="AV1492" s="14" t="s">
        <v>148</v>
      </c>
      <c r="AW1492" s="14" t="s">
        <v>30</v>
      </c>
      <c r="AX1492" s="14" t="s">
        <v>73</v>
      </c>
      <c r="AY1492" s="250" t="s">
        <v>139</v>
      </c>
    </row>
    <row r="1493" s="13" customFormat="1">
      <c r="A1493" s="13"/>
      <c r="B1493" s="229"/>
      <c r="C1493" s="230"/>
      <c r="D1493" s="231" t="s">
        <v>150</v>
      </c>
      <c r="E1493" s="232" t="s">
        <v>1</v>
      </c>
      <c r="F1493" s="233" t="s">
        <v>240</v>
      </c>
      <c r="G1493" s="230"/>
      <c r="H1493" s="232" t="s">
        <v>1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9" t="s">
        <v>150</v>
      </c>
      <c r="AU1493" s="239" t="s">
        <v>148</v>
      </c>
      <c r="AV1493" s="13" t="s">
        <v>81</v>
      </c>
      <c r="AW1493" s="13" t="s">
        <v>30</v>
      </c>
      <c r="AX1493" s="13" t="s">
        <v>73</v>
      </c>
      <c r="AY1493" s="239" t="s">
        <v>139</v>
      </c>
    </row>
    <row r="1494" s="14" customFormat="1">
      <c r="A1494" s="14"/>
      <c r="B1494" s="240"/>
      <c r="C1494" s="241"/>
      <c r="D1494" s="231" t="s">
        <v>150</v>
      </c>
      <c r="E1494" s="242" t="s">
        <v>1</v>
      </c>
      <c r="F1494" s="243" t="s">
        <v>1802</v>
      </c>
      <c r="G1494" s="241"/>
      <c r="H1494" s="244">
        <v>26.056999999999999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150</v>
      </c>
      <c r="AU1494" s="250" t="s">
        <v>148</v>
      </c>
      <c r="AV1494" s="14" t="s">
        <v>148</v>
      </c>
      <c r="AW1494" s="14" t="s">
        <v>30</v>
      </c>
      <c r="AX1494" s="14" t="s">
        <v>73</v>
      </c>
      <c r="AY1494" s="250" t="s">
        <v>139</v>
      </c>
    </row>
    <row r="1495" s="13" customFormat="1">
      <c r="A1495" s="13"/>
      <c r="B1495" s="229"/>
      <c r="C1495" s="230"/>
      <c r="D1495" s="231" t="s">
        <v>150</v>
      </c>
      <c r="E1495" s="232" t="s">
        <v>1</v>
      </c>
      <c r="F1495" s="233" t="s">
        <v>202</v>
      </c>
      <c r="G1495" s="230"/>
      <c r="H1495" s="232" t="s">
        <v>1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9" t="s">
        <v>150</v>
      </c>
      <c r="AU1495" s="239" t="s">
        <v>148</v>
      </c>
      <c r="AV1495" s="13" t="s">
        <v>81</v>
      </c>
      <c r="AW1495" s="13" t="s">
        <v>30</v>
      </c>
      <c r="AX1495" s="13" t="s">
        <v>73</v>
      </c>
      <c r="AY1495" s="239" t="s">
        <v>139</v>
      </c>
    </row>
    <row r="1496" s="14" customFormat="1">
      <c r="A1496" s="14"/>
      <c r="B1496" s="240"/>
      <c r="C1496" s="241"/>
      <c r="D1496" s="231" t="s">
        <v>150</v>
      </c>
      <c r="E1496" s="242" t="s">
        <v>1</v>
      </c>
      <c r="F1496" s="243" t="s">
        <v>1531</v>
      </c>
      <c r="G1496" s="241"/>
      <c r="H1496" s="244">
        <v>22.004000000000001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150</v>
      </c>
      <c r="AU1496" s="250" t="s">
        <v>148</v>
      </c>
      <c r="AV1496" s="14" t="s">
        <v>148</v>
      </c>
      <c r="AW1496" s="14" t="s">
        <v>30</v>
      </c>
      <c r="AX1496" s="14" t="s">
        <v>73</v>
      </c>
      <c r="AY1496" s="250" t="s">
        <v>139</v>
      </c>
    </row>
    <row r="1497" s="15" customFormat="1">
      <c r="A1497" s="15"/>
      <c r="B1497" s="251"/>
      <c r="C1497" s="252"/>
      <c r="D1497" s="231" t="s">
        <v>150</v>
      </c>
      <c r="E1497" s="253" t="s">
        <v>1</v>
      </c>
      <c r="F1497" s="254" t="s">
        <v>164</v>
      </c>
      <c r="G1497" s="252"/>
      <c r="H1497" s="255">
        <v>58.25</v>
      </c>
      <c r="I1497" s="256"/>
      <c r="J1497" s="252"/>
      <c r="K1497" s="252"/>
      <c r="L1497" s="257"/>
      <c r="M1497" s="258"/>
      <c r="N1497" s="259"/>
      <c r="O1497" s="259"/>
      <c r="P1497" s="259"/>
      <c r="Q1497" s="259"/>
      <c r="R1497" s="259"/>
      <c r="S1497" s="259"/>
      <c r="T1497" s="260"/>
      <c r="U1497" s="15"/>
      <c r="V1497" s="15"/>
      <c r="W1497" s="15"/>
      <c r="X1497" s="15"/>
      <c r="Y1497" s="15"/>
      <c r="Z1497" s="15"/>
      <c r="AA1497" s="15"/>
      <c r="AB1497" s="15"/>
      <c r="AC1497" s="15"/>
      <c r="AD1497" s="15"/>
      <c r="AE1497" s="15"/>
      <c r="AT1497" s="261" t="s">
        <v>150</v>
      </c>
      <c r="AU1497" s="261" t="s">
        <v>148</v>
      </c>
      <c r="AV1497" s="15" t="s">
        <v>147</v>
      </c>
      <c r="AW1497" s="15" t="s">
        <v>30</v>
      </c>
      <c r="AX1497" s="15" t="s">
        <v>81</v>
      </c>
      <c r="AY1497" s="261" t="s">
        <v>139</v>
      </c>
    </row>
    <row r="1498" s="2" customFormat="1" ht="24.15" customHeight="1">
      <c r="A1498" s="38"/>
      <c r="B1498" s="39"/>
      <c r="C1498" s="215" t="s">
        <v>1803</v>
      </c>
      <c r="D1498" s="215" t="s">
        <v>143</v>
      </c>
      <c r="E1498" s="216" t="s">
        <v>1804</v>
      </c>
      <c r="F1498" s="217" t="s">
        <v>1805</v>
      </c>
      <c r="G1498" s="218" t="s">
        <v>160</v>
      </c>
      <c r="H1498" s="219">
        <v>12.272</v>
      </c>
      <c r="I1498" s="220"/>
      <c r="J1498" s="221">
        <f>ROUND(I1498*H1498,2)</f>
        <v>0</v>
      </c>
      <c r="K1498" s="222"/>
      <c r="L1498" s="44"/>
      <c r="M1498" s="223" t="s">
        <v>1</v>
      </c>
      <c r="N1498" s="224" t="s">
        <v>39</v>
      </c>
      <c r="O1498" s="91"/>
      <c r="P1498" s="225">
        <f>O1498*H1498</f>
        <v>0</v>
      </c>
      <c r="Q1498" s="225">
        <v>0</v>
      </c>
      <c r="R1498" s="225">
        <f>Q1498*H1498</f>
        <v>0</v>
      </c>
      <c r="S1498" s="225">
        <v>0</v>
      </c>
      <c r="T1498" s="226">
        <f>S1498*H1498</f>
        <v>0</v>
      </c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  <c r="AE1498" s="38"/>
      <c r="AR1498" s="227" t="s">
        <v>278</v>
      </c>
      <c r="AT1498" s="227" t="s">
        <v>143</v>
      </c>
      <c r="AU1498" s="227" t="s">
        <v>148</v>
      </c>
      <c r="AY1498" s="17" t="s">
        <v>139</v>
      </c>
      <c r="BE1498" s="228">
        <f>IF(N1498="základní",J1498,0)</f>
        <v>0</v>
      </c>
      <c r="BF1498" s="228">
        <f>IF(N1498="snížená",J1498,0)</f>
        <v>0</v>
      </c>
      <c r="BG1498" s="228">
        <f>IF(N1498="zákl. přenesená",J1498,0)</f>
        <v>0</v>
      </c>
      <c r="BH1498" s="228">
        <f>IF(N1498="sníž. přenesená",J1498,0)</f>
        <v>0</v>
      </c>
      <c r="BI1498" s="228">
        <f>IF(N1498="nulová",J1498,0)</f>
        <v>0</v>
      </c>
      <c r="BJ1498" s="17" t="s">
        <v>148</v>
      </c>
      <c r="BK1498" s="228">
        <f>ROUND(I1498*H1498,2)</f>
        <v>0</v>
      </c>
      <c r="BL1498" s="17" t="s">
        <v>278</v>
      </c>
      <c r="BM1498" s="227" t="s">
        <v>1806</v>
      </c>
    </row>
    <row r="1499" s="13" customFormat="1">
      <c r="A1499" s="13"/>
      <c r="B1499" s="229"/>
      <c r="C1499" s="230"/>
      <c r="D1499" s="231" t="s">
        <v>150</v>
      </c>
      <c r="E1499" s="232" t="s">
        <v>1</v>
      </c>
      <c r="F1499" s="233" t="s">
        <v>193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150</v>
      </c>
      <c r="AU1499" s="239" t="s">
        <v>148</v>
      </c>
      <c r="AV1499" s="13" t="s">
        <v>81</v>
      </c>
      <c r="AW1499" s="13" t="s">
        <v>30</v>
      </c>
      <c r="AX1499" s="13" t="s">
        <v>73</v>
      </c>
      <c r="AY1499" s="239" t="s">
        <v>139</v>
      </c>
    </row>
    <row r="1500" s="14" customFormat="1">
      <c r="A1500" s="14"/>
      <c r="B1500" s="240"/>
      <c r="C1500" s="241"/>
      <c r="D1500" s="231" t="s">
        <v>150</v>
      </c>
      <c r="E1500" s="242" t="s">
        <v>1</v>
      </c>
      <c r="F1500" s="243" t="s">
        <v>194</v>
      </c>
      <c r="G1500" s="241"/>
      <c r="H1500" s="244">
        <v>10.189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150</v>
      </c>
      <c r="AU1500" s="250" t="s">
        <v>148</v>
      </c>
      <c r="AV1500" s="14" t="s">
        <v>148</v>
      </c>
      <c r="AW1500" s="14" t="s">
        <v>30</v>
      </c>
      <c r="AX1500" s="14" t="s">
        <v>73</v>
      </c>
      <c r="AY1500" s="250" t="s">
        <v>139</v>
      </c>
    </row>
    <row r="1501" s="13" customFormat="1">
      <c r="A1501" s="13"/>
      <c r="B1501" s="229"/>
      <c r="C1501" s="230"/>
      <c r="D1501" s="231" t="s">
        <v>150</v>
      </c>
      <c r="E1501" s="232" t="s">
        <v>1</v>
      </c>
      <c r="F1501" s="233" t="s">
        <v>195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150</v>
      </c>
      <c r="AU1501" s="239" t="s">
        <v>148</v>
      </c>
      <c r="AV1501" s="13" t="s">
        <v>81</v>
      </c>
      <c r="AW1501" s="13" t="s">
        <v>30</v>
      </c>
      <c r="AX1501" s="13" t="s">
        <v>73</v>
      </c>
      <c r="AY1501" s="239" t="s">
        <v>139</v>
      </c>
    </row>
    <row r="1502" s="14" customFormat="1">
      <c r="A1502" s="14"/>
      <c r="B1502" s="240"/>
      <c r="C1502" s="241"/>
      <c r="D1502" s="231" t="s">
        <v>150</v>
      </c>
      <c r="E1502" s="242" t="s">
        <v>1</v>
      </c>
      <c r="F1502" s="243" t="s">
        <v>1692</v>
      </c>
      <c r="G1502" s="241"/>
      <c r="H1502" s="244">
        <v>2.0830000000000002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150</v>
      </c>
      <c r="AU1502" s="250" t="s">
        <v>148</v>
      </c>
      <c r="AV1502" s="14" t="s">
        <v>148</v>
      </c>
      <c r="AW1502" s="14" t="s">
        <v>30</v>
      </c>
      <c r="AX1502" s="14" t="s">
        <v>73</v>
      </c>
      <c r="AY1502" s="250" t="s">
        <v>139</v>
      </c>
    </row>
    <row r="1503" s="15" customFormat="1">
      <c r="A1503" s="15"/>
      <c r="B1503" s="251"/>
      <c r="C1503" s="252"/>
      <c r="D1503" s="231" t="s">
        <v>150</v>
      </c>
      <c r="E1503" s="253" t="s">
        <v>1</v>
      </c>
      <c r="F1503" s="254" t="s">
        <v>164</v>
      </c>
      <c r="G1503" s="252"/>
      <c r="H1503" s="255">
        <v>12.272</v>
      </c>
      <c r="I1503" s="256"/>
      <c r="J1503" s="252"/>
      <c r="K1503" s="252"/>
      <c r="L1503" s="257"/>
      <c r="M1503" s="258"/>
      <c r="N1503" s="259"/>
      <c r="O1503" s="259"/>
      <c r="P1503" s="259"/>
      <c r="Q1503" s="259"/>
      <c r="R1503" s="259"/>
      <c r="S1503" s="259"/>
      <c r="T1503" s="260"/>
      <c r="U1503" s="15"/>
      <c r="V1503" s="15"/>
      <c r="W1503" s="15"/>
      <c r="X1503" s="15"/>
      <c r="Y1503" s="15"/>
      <c r="Z1503" s="15"/>
      <c r="AA1503" s="15"/>
      <c r="AB1503" s="15"/>
      <c r="AC1503" s="15"/>
      <c r="AD1503" s="15"/>
      <c r="AE1503" s="15"/>
      <c r="AT1503" s="261" t="s">
        <v>150</v>
      </c>
      <c r="AU1503" s="261" t="s">
        <v>148</v>
      </c>
      <c r="AV1503" s="15" t="s">
        <v>147</v>
      </c>
      <c r="AW1503" s="15" t="s">
        <v>30</v>
      </c>
      <c r="AX1503" s="15" t="s">
        <v>81</v>
      </c>
      <c r="AY1503" s="261" t="s">
        <v>139</v>
      </c>
    </row>
    <row r="1504" s="2" customFormat="1" ht="16.5" customHeight="1">
      <c r="A1504" s="38"/>
      <c r="B1504" s="39"/>
      <c r="C1504" s="215" t="s">
        <v>1807</v>
      </c>
      <c r="D1504" s="215" t="s">
        <v>143</v>
      </c>
      <c r="E1504" s="216" t="s">
        <v>1808</v>
      </c>
      <c r="F1504" s="217" t="s">
        <v>1809</v>
      </c>
      <c r="G1504" s="218" t="s">
        <v>160</v>
      </c>
      <c r="H1504" s="219">
        <v>58.25</v>
      </c>
      <c r="I1504" s="220"/>
      <c r="J1504" s="221">
        <f>ROUND(I1504*H1504,2)</f>
        <v>0</v>
      </c>
      <c r="K1504" s="222"/>
      <c r="L1504" s="44"/>
      <c r="M1504" s="223" t="s">
        <v>1</v>
      </c>
      <c r="N1504" s="224" t="s">
        <v>39</v>
      </c>
      <c r="O1504" s="91"/>
      <c r="P1504" s="225">
        <f>O1504*H1504</f>
        <v>0</v>
      </c>
      <c r="Q1504" s="225">
        <v>0</v>
      </c>
      <c r="R1504" s="225">
        <f>Q1504*H1504</f>
        <v>0</v>
      </c>
      <c r="S1504" s="225">
        <v>0</v>
      </c>
      <c r="T1504" s="226">
        <f>S1504*H1504</f>
        <v>0</v>
      </c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R1504" s="227" t="s">
        <v>278</v>
      </c>
      <c r="AT1504" s="227" t="s">
        <v>143</v>
      </c>
      <c r="AU1504" s="227" t="s">
        <v>148</v>
      </c>
      <c r="AY1504" s="17" t="s">
        <v>139</v>
      </c>
      <c r="BE1504" s="228">
        <f>IF(N1504="základní",J1504,0)</f>
        <v>0</v>
      </c>
      <c r="BF1504" s="228">
        <f>IF(N1504="snížená",J1504,0)</f>
        <v>0</v>
      </c>
      <c r="BG1504" s="228">
        <f>IF(N1504="zákl. přenesená",J1504,0)</f>
        <v>0</v>
      </c>
      <c r="BH1504" s="228">
        <f>IF(N1504="sníž. přenesená",J1504,0)</f>
        <v>0</v>
      </c>
      <c r="BI1504" s="228">
        <f>IF(N1504="nulová",J1504,0)</f>
        <v>0</v>
      </c>
      <c r="BJ1504" s="17" t="s">
        <v>148</v>
      </c>
      <c r="BK1504" s="228">
        <f>ROUND(I1504*H1504,2)</f>
        <v>0</v>
      </c>
      <c r="BL1504" s="17" t="s">
        <v>278</v>
      </c>
      <c r="BM1504" s="227" t="s">
        <v>1810</v>
      </c>
    </row>
    <row r="1505" s="13" customFormat="1">
      <c r="A1505" s="13"/>
      <c r="B1505" s="229"/>
      <c r="C1505" s="230"/>
      <c r="D1505" s="231" t="s">
        <v>150</v>
      </c>
      <c r="E1505" s="232" t="s">
        <v>1</v>
      </c>
      <c r="F1505" s="233" t="s">
        <v>193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150</v>
      </c>
      <c r="AU1505" s="239" t="s">
        <v>148</v>
      </c>
      <c r="AV1505" s="13" t="s">
        <v>81</v>
      </c>
      <c r="AW1505" s="13" t="s">
        <v>30</v>
      </c>
      <c r="AX1505" s="13" t="s">
        <v>73</v>
      </c>
      <c r="AY1505" s="239" t="s">
        <v>139</v>
      </c>
    </row>
    <row r="1506" s="14" customFormat="1">
      <c r="A1506" s="14"/>
      <c r="B1506" s="240"/>
      <c r="C1506" s="241"/>
      <c r="D1506" s="231" t="s">
        <v>150</v>
      </c>
      <c r="E1506" s="242" t="s">
        <v>1</v>
      </c>
      <c r="F1506" s="243" t="s">
        <v>194</v>
      </c>
      <c r="G1506" s="241"/>
      <c r="H1506" s="244">
        <v>10.189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150</v>
      </c>
      <c r="AU1506" s="250" t="s">
        <v>148</v>
      </c>
      <c r="AV1506" s="14" t="s">
        <v>148</v>
      </c>
      <c r="AW1506" s="14" t="s">
        <v>30</v>
      </c>
      <c r="AX1506" s="14" t="s">
        <v>73</v>
      </c>
      <c r="AY1506" s="250" t="s">
        <v>139</v>
      </c>
    </row>
    <row r="1507" s="13" customFormat="1">
      <c r="A1507" s="13"/>
      <c r="B1507" s="229"/>
      <c r="C1507" s="230"/>
      <c r="D1507" s="231" t="s">
        <v>150</v>
      </c>
      <c r="E1507" s="232" t="s">
        <v>1</v>
      </c>
      <c r="F1507" s="233" t="s">
        <v>240</v>
      </c>
      <c r="G1507" s="230"/>
      <c r="H1507" s="232" t="s">
        <v>1</v>
      </c>
      <c r="I1507" s="234"/>
      <c r="J1507" s="230"/>
      <c r="K1507" s="230"/>
      <c r="L1507" s="235"/>
      <c r="M1507" s="236"/>
      <c r="N1507" s="237"/>
      <c r="O1507" s="237"/>
      <c r="P1507" s="237"/>
      <c r="Q1507" s="237"/>
      <c r="R1507" s="237"/>
      <c r="S1507" s="237"/>
      <c r="T1507" s="23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9" t="s">
        <v>150</v>
      </c>
      <c r="AU1507" s="239" t="s">
        <v>148</v>
      </c>
      <c r="AV1507" s="13" t="s">
        <v>81</v>
      </c>
      <c r="AW1507" s="13" t="s">
        <v>30</v>
      </c>
      <c r="AX1507" s="13" t="s">
        <v>73</v>
      </c>
      <c r="AY1507" s="239" t="s">
        <v>139</v>
      </c>
    </row>
    <row r="1508" s="14" customFormat="1">
      <c r="A1508" s="14"/>
      <c r="B1508" s="240"/>
      <c r="C1508" s="241"/>
      <c r="D1508" s="231" t="s">
        <v>150</v>
      </c>
      <c r="E1508" s="242" t="s">
        <v>1</v>
      </c>
      <c r="F1508" s="243" t="s">
        <v>1802</v>
      </c>
      <c r="G1508" s="241"/>
      <c r="H1508" s="244">
        <v>26.056999999999999</v>
      </c>
      <c r="I1508" s="245"/>
      <c r="J1508" s="241"/>
      <c r="K1508" s="241"/>
      <c r="L1508" s="246"/>
      <c r="M1508" s="247"/>
      <c r="N1508" s="248"/>
      <c r="O1508" s="248"/>
      <c r="P1508" s="248"/>
      <c r="Q1508" s="248"/>
      <c r="R1508" s="248"/>
      <c r="S1508" s="248"/>
      <c r="T1508" s="249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0" t="s">
        <v>150</v>
      </c>
      <c r="AU1508" s="250" t="s">
        <v>148</v>
      </c>
      <c r="AV1508" s="14" t="s">
        <v>148</v>
      </c>
      <c r="AW1508" s="14" t="s">
        <v>30</v>
      </c>
      <c r="AX1508" s="14" t="s">
        <v>73</v>
      </c>
      <c r="AY1508" s="250" t="s">
        <v>139</v>
      </c>
    </row>
    <row r="1509" s="13" customFormat="1">
      <c r="A1509" s="13"/>
      <c r="B1509" s="229"/>
      <c r="C1509" s="230"/>
      <c r="D1509" s="231" t="s">
        <v>150</v>
      </c>
      <c r="E1509" s="232" t="s">
        <v>1</v>
      </c>
      <c r="F1509" s="233" t="s">
        <v>202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150</v>
      </c>
      <c r="AU1509" s="239" t="s">
        <v>148</v>
      </c>
      <c r="AV1509" s="13" t="s">
        <v>81</v>
      </c>
      <c r="AW1509" s="13" t="s">
        <v>30</v>
      </c>
      <c r="AX1509" s="13" t="s">
        <v>73</v>
      </c>
      <c r="AY1509" s="239" t="s">
        <v>139</v>
      </c>
    </row>
    <row r="1510" s="14" customFormat="1">
      <c r="A1510" s="14"/>
      <c r="B1510" s="240"/>
      <c r="C1510" s="241"/>
      <c r="D1510" s="231" t="s">
        <v>150</v>
      </c>
      <c r="E1510" s="242" t="s">
        <v>1</v>
      </c>
      <c r="F1510" s="243" t="s">
        <v>1531</v>
      </c>
      <c r="G1510" s="241"/>
      <c r="H1510" s="244">
        <v>22.004000000000001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150</v>
      </c>
      <c r="AU1510" s="250" t="s">
        <v>148</v>
      </c>
      <c r="AV1510" s="14" t="s">
        <v>148</v>
      </c>
      <c r="AW1510" s="14" t="s">
        <v>30</v>
      </c>
      <c r="AX1510" s="14" t="s">
        <v>73</v>
      </c>
      <c r="AY1510" s="250" t="s">
        <v>139</v>
      </c>
    </row>
    <row r="1511" s="15" customFormat="1">
      <c r="A1511" s="15"/>
      <c r="B1511" s="251"/>
      <c r="C1511" s="252"/>
      <c r="D1511" s="231" t="s">
        <v>150</v>
      </c>
      <c r="E1511" s="253" t="s">
        <v>1</v>
      </c>
      <c r="F1511" s="254" t="s">
        <v>164</v>
      </c>
      <c r="G1511" s="252"/>
      <c r="H1511" s="255">
        <v>58.25</v>
      </c>
      <c r="I1511" s="256"/>
      <c r="J1511" s="252"/>
      <c r="K1511" s="252"/>
      <c r="L1511" s="257"/>
      <c r="M1511" s="258"/>
      <c r="N1511" s="259"/>
      <c r="O1511" s="259"/>
      <c r="P1511" s="259"/>
      <c r="Q1511" s="259"/>
      <c r="R1511" s="259"/>
      <c r="S1511" s="259"/>
      <c r="T1511" s="260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15"/>
      <c r="AT1511" s="261" t="s">
        <v>150</v>
      </c>
      <c r="AU1511" s="261" t="s">
        <v>148</v>
      </c>
      <c r="AV1511" s="15" t="s">
        <v>147</v>
      </c>
      <c r="AW1511" s="15" t="s">
        <v>30</v>
      </c>
      <c r="AX1511" s="15" t="s">
        <v>81</v>
      </c>
      <c r="AY1511" s="261" t="s">
        <v>139</v>
      </c>
    </row>
    <row r="1512" s="2" customFormat="1" ht="24.15" customHeight="1">
      <c r="A1512" s="38"/>
      <c r="B1512" s="39"/>
      <c r="C1512" s="215" t="s">
        <v>1811</v>
      </c>
      <c r="D1512" s="215" t="s">
        <v>143</v>
      </c>
      <c r="E1512" s="216" t="s">
        <v>1812</v>
      </c>
      <c r="F1512" s="217" t="s">
        <v>1813</v>
      </c>
      <c r="G1512" s="218" t="s">
        <v>160</v>
      </c>
      <c r="H1512" s="219">
        <v>58.25</v>
      </c>
      <c r="I1512" s="220"/>
      <c r="J1512" s="221">
        <f>ROUND(I1512*H1512,2)</f>
        <v>0</v>
      </c>
      <c r="K1512" s="222"/>
      <c r="L1512" s="44"/>
      <c r="M1512" s="223" t="s">
        <v>1</v>
      </c>
      <c r="N1512" s="224" t="s">
        <v>39</v>
      </c>
      <c r="O1512" s="91"/>
      <c r="P1512" s="225">
        <f>O1512*H1512</f>
        <v>0</v>
      </c>
      <c r="Q1512" s="225">
        <v>0.00020000000000000001</v>
      </c>
      <c r="R1512" s="225">
        <f>Q1512*H1512</f>
        <v>0.011650000000000001</v>
      </c>
      <c r="S1512" s="225">
        <v>0</v>
      </c>
      <c r="T1512" s="226">
        <f>S1512*H1512</f>
        <v>0</v>
      </c>
      <c r="U1512" s="38"/>
      <c r="V1512" s="38"/>
      <c r="W1512" s="38"/>
      <c r="X1512" s="38"/>
      <c r="Y1512" s="38"/>
      <c r="Z1512" s="38"/>
      <c r="AA1512" s="38"/>
      <c r="AB1512" s="38"/>
      <c r="AC1512" s="38"/>
      <c r="AD1512" s="38"/>
      <c r="AE1512" s="38"/>
      <c r="AR1512" s="227" t="s">
        <v>278</v>
      </c>
      <c r="AT1512" s="227" t="s">
        <v>143</v>
      </c>
      <c r="AU1512" s="227" t="s">
        <v>148</v>
      </c>
      <c r="AY1512" s="17" t="s">
        <v>139</v>
      </c>
      <c r="BE1512" s="228">
        <f>IF(N1512="základní",J1512,0)</f>
        <v>0</v>
      </c>
      <c r="BF1512" s="228">
        <f>IF(N1512="snížená",J1512,0)</f>
        <v>0</v>
      </c>
      <c r="BG1512" s="228">
        <f>IF(N1512="zákl. přenesená",J1512,0)</f>
        <v>0</v>
      </c>
      <c r="BH1512" s="228">
        <f>IF(N1512="sníž. přenesená",J1512,0)</f>
        <v>0</v>
      </c>
      <c r="BI1512" s="228">
        <f>IF(N1512="nulová",J1512,0)</f>
        <v>0</v>
      </c>
      <c r="BJ1512" s="17" t="s">
        <v>148</v>
      </c>
      <c r="BK1512" s="228">
        <f>ROUND(I1512*H1512,2)</f>
        <v>0</v>
      </c>
      <c r="BL1512" s="17" t="s">
        <v>278</v>
      </c>
      <c r="BM1512" s="227" t="s">
        <v>1814</v>
      </c>
    </row>
    <row r="1513" s="13" customFormat="1">
      <c r="A1513" s="13"/>
      <c r="B1513" s="229"/>
      <c r="C1513" s="230"/>
      <c r="D1513" s="231" t="s">
        <v>150</v>
      </c>
      <c r="E1513" s="232" t="s">
        <v>1</v>
      </c>
      <c r="F1513" s="233" t="s">
        <v>193</v>
      </c>
      <c r="G1513" s="230"/>
      <c r="H1513" s="232" t="s">
        <v>1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150</v>
      </c>
      <c r="AU1513" s="239" t="s">
        <v>148</v>
      </c>
      <c r="AV1513" s="13" t="s">
        <v>81</v>
      </c>
      <c r="AW1513" s="13" t="s">
        <v>30</v>
      </c>
      <c r="AX1513" s="13" t="s">
        <v>73</v>
      </c>
      <c r="AY1513" s="239" t="s">
        <v>139</v>
      </c>
    </row>
    <row r="1514" s="14" customFormat="1">
      <c r="A1514" s="14"/>
      <c r="B1514" s="240"/>
      <c r="C1514" s="241"/>
      <c r="D1514" s="231" t="s">
        <v>150</v>
      </c>
      <c r="E1514" s="242" t="s">
        <v>1</v>
      </c>
      <c r="F1514" s="243" t="s">
        <v>194</v>
      </c>
      <c r="G1514" s="241"/>
      <c r="H1514" s="244">
        <v>10.189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150</v>
      </c>
      <c r="AU1514" s="250" t="s">
        <v>148</v>
      </c>
      <c r="AV1514" s="14" t="s">
        <v>148</v>
      </c>
      <c r="AW1514" s="14" t="s">
        <v>30</v>
      </c>
      <c r="AX1514" s="14" t="s">
        <v>73</v>
      </c>
      <c r="AY1514" s="250" t="s">
        <v>139</v>
      </c>
    </row>
    <row r="1515" s="13" customFormat="1">
      <c r="A1515" s="13"/>
      <c r="B1515" s="229"/>
      <c r="C1515" s="230"/>
      <c r="D1515" s="231" t="s">
        <v>150</v>
      </c>
      <c r="E1515" s="232" t="s">
        <v>1</v>
      </c>
      <c r="F1515" s="233" t="s">
        <v>240</v>
      </c>
      <c r="G1515" s="230"/>
      <c r="H1515" s="232" t="s">
        <v>1</v>
      </c>
      <c r="I1515" s="234"/>
      <c r="J1515" s="230"/>
      <c r="K1515" s="230"/>
      <c r="L1515" s="235"/>
      <c r="M1515" s="236"/>
      <c r="N1515" s="237"/>
      <c r="O1515" s="237"/>
      <c r="P1515" s="237"/>
      <c r="Q1515" s="237"/>
      <c r="R1515" s="237"/>
      <c r="S1515" s="237"/>
      <c r="T1515" s="238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9" t="s">
        <v>150</v>
      </c>
      <c r="AU1515" s="239" t="s">
        <v>148</v>
      </c>
      <c r="AV1515" s="13" t="s">
        <v>81</v>
      </c>
      <c r="AW1515" s="13" t="s">
        <v>30</v>
      </c>
      <c r="AX1515" s="13" t="s">
        <v>73</v>
      </c>
      <c r="AY1515" s="239" t="s">
        <v>139</v>
      </c>
    </row>
    <row r="1516" s="14" customFormat="1">
      <c r="A1516" s="14"/>
      <c r="B1516" s="240"/>
      <c r="C1516" s="241"/>
      <c r="D1516" s="231" t="s">
        <v>150</v>
      </c>
      <c r="E1516" s="242" t="s">
        <v>1</v>
      </c>
      <c r="F1516" s="243" t="s">
        <v>1802</v>
      </c>
      <c r="G1516" s="241"/>
      <c r="H1516" s="244">
        <v>26.056999999999999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0" t="s">
        <v>150</v>
      </c>
      <c r="AU1516" s="250" t="s">
        <v>148</v>
      </c>
      <c r="AV1516" s="14" t="s">
        <v>148</v>
      </c>
      <c r="AW1516" s="14" t="s">
        <v>30</v>
      </c>
      <c r="AX1516" s="14" t="s">
        <v>73</v>
      </c>
      <c r="AY1516" s="250" t="s">
        <v>139</v>
      </c>
    </row>
    <row r="1517" s="13" customFormat="1">
      <c r="A1517" s="13"/>
      <c r="B1517" s="229"/>
      <c r="C1517" s="230"/>
      <c r="D1517" s="231" t="s">
        <v>150</v>
      </c>
      <c r="E1517" s="232" t="s">
        <v>1</v>
      </c>
      <c r="F1517" s="233" t="s">
        <v>202</v>
      </c>
      <c r="G1517" s="230"/>
      <c r="H1517" s="232" t="s">
        <v>1</v>
      </c>
      <c r="I1517" s="234"/>
      <c r="J1517" s="230"/>
      <c r="K1517" s="230"/>
      <c r="L1517" s="235"/>
      <c r="M1517" s="236"/>
      <c r="N1517" s="237"/>
      <c r="O1517" s="237"/>
      <c r="P1517" s="237"/>
      <c r="Q1517" s="237"/>
      <c r="R1517" s="237"/>
      <c r="S1517" s="237"/>
      <c r="T1517" s="238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39" t="s">
        <v>150</v>
      </c>
      <c r="AU1517" s="239" t="s">
        <v>148</v>
      </c>
      <c r="AV1517" s="13" t="s">
        <v>81</v>
      </c>
      <c r="AW1517" s="13" t="s">
        <v>30</v>
      </c>
      <c r="AX1517" s="13" t="s">
        <v>73</v>
      </c>
      <c r="AY1517" s="239" t="s">
        <v>139</v>
      </c>
    </row>
    <row r="1518" s="14" customFormat="1">
      <c r="A1518" s="14"/>
      <c r="B1518" s="240"/>
      <c r="C1518" s="241"/>
      <c r="D1518" s="231" t="s">
        <v>150</v>
      </c>
      <c r="E1518" s="242" t="s">
        <v>1</v>
      </c>
      <c r="F1518" s="243" t="s">
        <v>1531</v>
      </c>
      <c r="G1518" s="241"/>
      <c r="H1518" s="244">
        <v>22.004000000000001</v>
      </c>
      <c r="I1518" s="245"/>
      <c r="J1518" s="241"/>
      <c r="K1518" s="241"/>
      <c r="L1518" s="246"/>
      <c r="M1518" s="247"/>
      <c r="N1518" s="248"/>
      <c r="O1518" s="248"/>
      <c r="P1518" s="248"/>
      <c r="Q1518" s="248"/>
      <c r="R1518" s="248"/>
      <c r="S1518" s="248"/>
      <c r="T1518" s="249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0" t="s">
        <v>150</v>
      </c>
      <c r="AU1518" s="250" t="s">
        <v>148</v>
      </c>
      <c r="AV1518" s="14" t="s">
        <v>148</v>
      </c>
      <c r="AW1518" s="14" t="s">
        <v>30</v>
      </c>
      <c r="AX1518" s="14" t="s">
        <v>73</v>
      </c>
      <c r="AY1518" s="250" t="s">
        <v>139</v>
      </c>
    </row>
    <row r="1519" s="15" customFormat="1">
      <c r="A1519" s="15"/>
      <c r="B1519" s="251"/>
      <c r="C1519" s="252"/>
      <c r="D1519" s="231" t="s">
        <v>150</v>
      </c>
      <c r="E1519" s="253" t="s">
        <v>1</v>
      </c>
      <c r="F1519" s="254" t="s">
        <v>164</v>
      </c>
      <c r="G1519" s="252"/>
      <c r="H1519" s="255">
        <v>58.25</v>
      </c>
      <c r="I1519" s="256"/>
      <c r="J1519" s="252"/>
      <c r="K1519" s="252"/>
      <c r="L1519" s="257"/>
      <c r="M1519" s="258"/>
      <c r="N1519" s="259"/>
      <c r="O1519" s="259"/>
      <c r="P1519" s="259"/>
      <c r="Q1519" s="259"/>
      <c r="R1519" s="259"/>
      <c r="S1519" s="259"/>
      <c r="T1519" s="260"/>
      <c r="U1519" s="15"/>
      <c r="V1519" s="15"/>
      <c r="W1519" s="15"/>
      <c r="X1519" s="15"/>
      <c r="Y1519" s="15"/>
      <c r="Z1519" s="15"/>
      <c r="AA1519" s="15"/>
      <c r="AB1519" s="15"/>
      <c r="AC1519" s="15"/>
      <c r="AD1519" s="15"/>
      <c r="AE1519" s="15"/>
      <c r="AT1519" s="261" t="s">
        <v>150</v>
      </c>
      <c r="AU1519" s="261" t="s">
        <v>148</v>
      </c>
      <c r="AV1519" s="15" t="s">
        <v>147</v>
      </c>
      <c r="AW1519" s="15" t="s">
        <v>30</v>
      </c>
      <c r="AX1519" s="15" t="s">
        <v>81</v>
      </c>
      <c r="AY1519" s="261" t="s">
        <v>139</v>
      </c>
    </row>
    <row r="1520" s="2" customFormat="1" ht="24.15" customHeight="1">
      <c r="A1520" s="38"/>
      <c r="B1520" s="39"/>
      <c r="C1520" s="215" t="s">
        <v>1815</v>
      </c>
      <c r="D1520" s="215" t="s">
        <v>143</v>
      </c>
      <c r="E1520" s="216" t="s">
        <v>1816</v>
      </c>
      <c r="F1520" s="217" t="s">
        <v>1817</v>
      </c>
      <c r="G1520" s="218" t="s">
        <v>160</v>
      </c>
      <c r="H1520" s="219">
        <v>58.25</v>
      </c>
      <c r="I1520" s="220"/>
      <c r="J1520" s="221">
        <f>ROUND(I1520*H1520,2)</f>
        <v>0</v>
      </c>
      <c r="K1520" s="222"/>
      <c r="L1520" s="44"/>
      <c r="M1520" s="223" t="s">
        <v>1</v>
      </c>
      <c r="N1520" s="224" t="s">
        <v>39</v>
      </c>
      <c r="O1520" s="91"/>
      <c r="P1520" s="225">
        <f>O1520*H1520</f>
        <v>0</v>
      </c>
      <c r="Q1520" s="225">
        <v>0.0044999999999999997</v>
      </c>
      <c r="R1520" s="225">
        <f>Q1520*H1520</f>
        <v>0.262125</v>
      </c>
      <c r="S1520" s="225">
        <v>0</v>
      </c>
      <c r="T1520" s="226">
        <f>S1520*H1520</f>
        <v>0</v>
      </c>
      <c r="U1520" s="38"/>
      <c r="V1520" s="38"/>
      <c r="W1520" s="38"/>
      <c r="X1520" s="38"/>
      <c r="Y1520" s="38"/>
      <c r="Z1520" s="38"/>
      <c r="AA1520" s="38"/>
      <c r="AB1520" s="38"/>
      <c r="AC1520" s="38"/>
      <c r="AD1520" s="38"/>
      <c r="AE1520" s="38"/>
      <c r="AR1520" s="227" t="s">
        <v>278</v>
      </c>
      <c r="AT1520" s="227" t="s">
        <v>143</v>
      </c>
      <c r="AU1520" s="227" t="s">
        <v>148</v>
      </c>
      <c r="AY1520" s="17" t="s">
        <v>139</v>
      </c>
      <c r="BE1520" s="228">
        <f>IF(N1520="základní",J1520,0)</f>
        <v>0</v>
      </c>
      <c r="BF1520" s="228">
        <f>IF(N1520="snížená",J1520,0)</f>
        <v>0</v>
      </c>
      <c r="BG1520" s="228">
        <f>IF(N1520="zákl. přenesená",J1520,0)</f>
        <v>0</v>
      </c>
      <c r="BH1520" s="228">
        <f>IF(N1520="sníž. přenesená",J1520,0)</f>
        <v>0</v>
      </c>
      <c r="BI1520" s="228">
        <f>IF(N1520="nulová",J1520,0)</f>
        <v>0</v>
      </c>
      <c r="BJ1520" s="17" t="s">
        <v>148</v>
      </c>
      <c r="BK1520" s="228">
        <f>ROUND(I1520*H1520,2)</f>
        <v>0</v>
      </c>
      <c r="BL1520" s="17" t="s">
        <v>278</v>
      </c>
      <c r="BM1520" s="227" t="s">
        <v>1818</v>
      </c>
    </row>
    <row r="1521" s="13" customFormat="1">
      <c r="A1521" s="13"/>
      <c r="B1521" s="229"/>
      <c r="C1521" s="230"/>
      <c r="D1521" s="231" t="s">
        <v>150</v>
      </c>
      <c r="E1521" s="232" t="s">
        <v>1</v>
      </c>
      <c r="F1521" s="233" t="s">
        <v>193</v>
      </c>
      <c r="G1521" s="230"/>
      <c r="H1521" s="232" t="s">
        <v>1</v>
      </c>
      <c r="I1521" s="234"/>
      <c r="J1521" s="230"/>
      <c r="K1521" s="230"/>
      <c r="L1521" s="235"/>
      <c r="M1521" s="236"/>
      <c r="N1521" s="237"/>
      <c r="O1521" s="237"/>
      <c r="P1521" s="237"/>
      <c r="Q1521" s="237"/>
      <c r="R1521" s="237"/>
      <c r="S1521" s="237"/>
      <c r="T1521" s="23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9" t="s">
        <v>150</v>
      </c>
      <c r="AU1521" s="239" t="s">
        <v>148</v>
      </c>
      <c r="AV1521" s="13" t="s">
        <v>81</v>
      </c>
      <c r="AW1521" s="13" t="s">
        <v>30</v>
      </c>
      <c r="AX1521" s="13" t="s">
        <v>73</v>
      </c>
      <c r="AY1521" s="239" t="s">
        <v>139</v>
      </c>
    </row>
    <row r="1522" s="14" customFormat="1">
      <c r="A1522" s="14"/>
      <c r="B1522" s="240"/>
      <c r="C1522" s="241"/>
      <c r="D1522" s="231" t="s">
        <v>150</v>
      </c>
      <c r="E1522" s="242" t="s">
        <v>1</v>
      </c>
      <c r="F1522" s="243" t="s">
        <v>194</v>
      </c>
      <c r="G1522" s="241"/>
      <c r="H1522" s="244">
        <v>10.189</v>
      </c>
      <c r="I1522" s="245"/>
      <c r="J1522" s="241"/>
      <c r="K1522" s="241"/>
      <c r="L1522" s="246"/>
      <c r="M1522" s="247"/>
      <c r="N1522" s="248"/>
      <c r="O1522" s="248"/>
      <c r="P1522" s="248"/>
      <c r="Q1522" s="248"/>
      <c r="R1522" s="248"/>
      <c r="S1522" s="248"/>
      <c r="T1522" s="249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50" t="s">
        <v>150</v>
      </c>
      <c r="AU1522" s="250" t="s">
        <v>148</v>
      </c>
      <c r="AV1522" s="14" t="s">
        <v>148</v>
      </c>
      <c r="AW1522" s="14" t="s">
        <v>30</v>
      </c>
      <c r="AX1522" s="14" t="s">
        <v>73</v>
      </c>
      <c r="AY1522" s="250" t="s">
        <v>139</v>
      </c>
    </row>
    <row r="1523" s="13" customFormat="1">
      <c r="A1523" s="13"/>
      <c r="B1523" s="229"/>
      <c r="C1523" s="230"/>
      <c r="D1523" s="231" t="s">
        <v>150</v>
      </c>
      <c r="E1523" s="232" t="s">
        <v>1</v>
      </c>
      <c r="F1523" s="233" t="s">
        <v>240</v>
      </c>
      <c r="G1523" s="230"/>
      <c r="H1523" s="232" t="s">
        <v>1</v>
      </c>
      <c r="I1523" s="234"/>
      <c r="J1523" s="230"/>
      <c r="K1523" s="230"/>
      <c r="L1523" s="235"/>
      <c r="M1523" s="236"/>
      <c r="N1523" s="237"/>
      <c r="O1523" s="237"/>
      <c r="P1523" s="237"/>
      <c r="Q1523" s="237"/>
      <c r="R1523" s="237"/>
      <c r="S1523" s="237"/>
      <c r="T1523" s="238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9" t="s">
        <v>150</v>
      </c>
      <c r="AU1523" s="239" t="s">
        <v>148</v>
      </c>
      <c r="AV1523" s="13" t="s">
        <v>81</v>
      </c>
      <c r="AW1523" s="13" t="s">
        <v>30</v>
      </c>
      <c r="AX1523" s="13" t="s">
        <v>73</v>
      </c>
      <c r="AY1523" s="239" t="s">
        <v>139</v>
      </c>
    </row>
    <row r="1524" s="14" customFormat="1">
      <c r="A1524" s="14"/>
      <c r="B1524" s="240"/>
      <c r="C1524" s="241"/>
      <c r="D1524" s="231" t="s">
        <v>150</v>
      </c>
      <c r="E1524" s="242" t="s">
        <v>1</v>
      </c>
      <c r="F1524" s="243" t="s">
        <v>1802</v>
      </c>
      <c r="G1524" s="241"/>
      <c r="H1524" s="244">
        <v>26.056999999999999</v>
      </c>
      <c r="I1524" s="245"/>
      <c r="J1524" s="241"/>
      <c r="K1524" s="241"/>
      <c r="L1524" s="246"/>
      <c r="M1524" s="247"/>
      <c r="N1524" s="248"/>
      <c r="O1524" s="248"/>
      <c r="P1524" s="248"/>
      <c r="Q1524" s="248"/>
      <c r="R1524" s="248"/>
      <c r="S1524" s="248"/>
      <c r="T1524" s="249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0" t="s">
        <v>150</v>
      </c>
      <c r="AU1524" s="250" t="s">
        <v>148</v>
      </c>
      <c r="AV1524" s="14" t="s">
        <v>148</v>
      </c>
      <c r="AW1524" s="14" t="s">
        <v>30</v>
      </c>
      <c r="AX1524" s="14" t="s">
        <v>73</v>
      </c>
      <c r="AY1524" s="250" t="s">
        <v>139</v>
      </c>
    </row>
    <row r="1525" s="13" customFormat="1">
      <c r="A1525" s="13"/>
      <c r="B1525" s="229"/>
      <c r="C1525" s="230"/>
      <c r="D1525" s="231" t="s">
        <v>150</v>
      </c>
      <c r="E1525" s="232" t="s">
        <v>1</v>
      </c>
      <c r="F1525" s="233" t="s">
        <v>202</v>
      </c>
      <c r="G1525" s="230"/>
      <c r="H1525" s="232" t="s">
        <v>1</v>
      </c>
      <c r="I1525" s="234"/>
      <c r="J1525" s="230"/>
      <c r="K1525" s="230"/>
      <c r="L1525" s="235"/>
      <c r="M1525" s="236"/>
      <c r="N1525" s="237"/>
      <c r="O1525" s="237"/>
      <c r="P1525" s="237"/>
      <c r="Q1525" s="237"/>
      <c r="R1525" s="237"/>
      <c r="S1525" s="237"/>
      <c r="T1525" s="23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9" t="s">
        <v>150</v>
      </c>
      <c r="AU1525" s="239" t="s">
        <v>148</v>
      </c>
      <c r="AV1525" s="13" t="s">
        <v>81</v>
      </c>
      <c r="AW1525" s="13" t="s">
        <v>30</v>
      </c>
      <c r="AX1525" s="13" t="s">
        <v>73</v>
      </c>
      <c r="AY1525" s="239" t="s">
        <v>139</v>
      </c>
    </row>
    <row r="1526" s="14" customFormat="1">
      <c r="A1526" s="14"/>
      <c r="B1526" s="240"/>
      <c r="C1526" s="241"/>
      <c r="D1526" s="231" t="s">
        <v>150</v>
      </c>
      <c r="E1526" s="242" t="s">
        <v>1</v>
      </c>
      <c r="F1526" s="243" t="s">
        <v>1531</v>
      </c>
      <c r="G1526" s="241"/>
      <c r="H1526" s="244">
        <v>22.004000000000001</v>
      </c>
      <c r="I1526" s="245"/>
      <c r="J1526" s="241"/>
      <c r="K1526" s="241"/>
      <c r="L1526" s="246"/>
      <c r="M1526" s="247"/>
      <c r="N1526" s="248"/>
      <c r="O1526" s="248"/>
      <c r="P1526" s="248"/>
      <c r="Q1526" s="248"/>
      <c r="R1526" s="248"/>
      <c r="S1526" s="248"/>
      <c r="T1526" s="24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0" t="s">
        <v>150</v>
      </c>
      <c r="AU1526" s="250" t="s">
        <v>148</v>
      </c>
      <c r="AV1526" s="14" t="s">
        <v>148</v>
      </c>
      <c r="AW1526" s="14" t="s">
        <v>30</v>
      </c>
      <c r="AX1526" s="14" t="s">
        <v>73</v>
      </c>
      <c r="AY1526" s="250" t="s">
        <v>139</v>
      </c>
    </row>
    <row r="1527" s="15" customFormat="1">
      <c r="A1527" s="15"/>
      <c r="B1527" s="251"/>
      <c r="C1527" s="252"/>
      <c r="D1527" s="231" t="s">
        <v>150</v>
      </c>
      <c r="E1527" s="253" t="s">
        <v>1</v>
      </c>
      <c r="F1527" s="254" t="s">
        <v>164</v>
      </c>
      <c r="G1527" s="252"/>
      <c r="H1527" s="255">
        <v>58.25</v>
      </c>
      <c r="I1527" s="256"/>
      <c r="J1527" s="252"/>
      <c r="K1527" s="252"/>
      <c r="L1527" s="257"/>
      <c r="M1527" s="258"/>
      <c r="N1527" s="259"/>
      <c r="O1527" s="259"/>
      <c r="P1527" s="259"/>
      <c r="Q1527" s="259"/>
      <c r="R1527" s="259"/>
      <c r="S1527" s="259"/>
      <c r="T1527" s="260"/>
      <c r="U1527" s="15"/>
      <c r="V1527" s="15"/>
      <c r="W1527" s="15"/>
      <c r="X1527" s="15"/>
      <c r="Y1527" s="15"/>
      <c r="Z1527" s="15"/>
      <c r="AA1527" s="15"/>
      <c r="AB1527" s="15"/>
      <c r="AC1527" s="15"/>
      <c r="AD1527" s="15"/>
      <c r="AE1527" s="15"/>
      <c r="AT1527" s="261" t="s">
        <v>150</v>
      </c>
      <c r="AU1527" s="261" t="s">
        <v>148</v>
      </c>
      <c r="AV1527" s="15" t="s">
        <v>147</v>
      </c>
      <c r="AW1527" s="15" t="s">
        <v>30</v>
      </c>
      <c r="AX1527" s="15" t="s">
        <v>81</v>
      </c>
      <c r="AY1527" s="261" t="s">
        <v>139</v>
      </c>
    </row>
    <row r="1528" s="2" customFormat="1" ht="24.15" customHeight="1">
      <c r="A1528" s="38"/>
      <c r="B1528" s="39"/>
      <c r="C1528" s="215" t="s">
        <v>1819</v>
      </c>
      <c r="D1528" s="215" t="s">
        <v>143</v>
      </c>
      <c r="E1528" s="216" t="s">
        <v>1820</v>
      </c>
      <c r="F1528" s="217" t="s">
        <v>1821</v>
      </c>
      <c r="G1528" s="218" t="s">
        <v>160</v>
      </c>
      <c r="H1528" s="219">
        <v>42.890999999999998</v>
      </c>
      <c r="I1528" s="220"/>
      <c r="J1528" s="221">
        <f>ROUND(I1528*H1528,2)</f>
        <v>0</v>
      </c>
      <c r="K1528" s="222"/>
      <c r="L1528" s="44"/>
      <c r="M1528" s="223" t="s">
        <v>1</v>
      </c>
      <c r="N1528" s="224" t="s">
        <v>39</v>
      </c>
      <c r="O1528" s="91"/>
      <c r="P1528" s="225">
        <f>O1528*H1528</f>
        <v>0</v>
      </c>
      <c r="Q1528" s="225">
        <v>0</v>
      </c>
      <c r="R1528" s="225">
        <f>Q1528*H1528</f>
        <v>0</v>
      </c>
      <c r="S1528" s="225">
        <v>0.0025000000000000001</v>
      </c>
      <c r="T1528" s="226">
        <f>S1528*H1528</f>
        <v>0.1072275</v>
      </c>
      <c r="U1528" s="38"/>
      <c r="V1528" s="38"/>
      <c r="W1528" s="38"/>
      <c r="X1528" s="38"/>
      <c r="Y1528" s="38"/>
      <c r="Z1528" s="38"/>
      <c r="AA1528" s="38"/>
      <c r="AB1528" s="38"/>
      <c r="AC1528" s="38"/>
      <c r="AD1528" s="38"/>
      <c r="AE1528" s="38"/>
      <c r="AR1528" s="227" t="s">
        <v>278</v>
      </c>
      <c r="AT1528" s="227" t="s">
        <v>143</v>
      </c>
      <c r="AU1528" s="227" t="s">
        <v>148</v>
      </c>
      <c r="AY1528" s="17" t="s">
        <v>139</v>
      </c>
      <c r="BE1528" s="228">
        <f>IF(N1528="základní",J1528,0)</f>
        <v>0</v>
      </c>
      <c r="BF1528" s="228">
        <f>IF(N1528="snížená",J1528,0)</f>
        <v>0</v>
      </c>
      <c r="BG1528" s="228">
        <f>IF(N1528="zákl. přenesená",J1528,0)</f>
        <v>0</v>
      </c>
      <c r="BH1528" s="228">
        <f>IF(N1528="sníž. přenesená",J1528,0)</f>
        <v>0</v>
      </c>
      <c r="BI1528" s="228">
        <f>IF(N1528="nulová",J1528,0)</f>
        <v>0</v>
      </c>
      <c r="BJ1528" s="17" t="s">
        <v>148</v>
      </c>
      <c r="BK1528" s="228">
        <f>ROUND(I1528*H1528,2)</f>
        <v>0</v>
      </c>
      <c r="BL1528" s="17" t="s">
        <v>278</v>
      </c>
      <c r="BM1528" s="227" t="s">
        <v>1822</v>
      </c>
    </row>
    <row r="1529" s="13" customFormat="1">
      <c r="A1529" s="13"/>
      <c r="B1529" s="229"/>
      <c r="C1529" s="230"/>
      <c r="D1529" s="231" t="s">
        <v>150</v>
      </c>
      <c r="E1529" s="232" t="s">
        <v>1</v>
      </c>
      <c r="F1529" s="233" t="s">
        <v>193</v>
      </c>
      <c r="G1529" s="230"/>
      <c r="H1529" s="232" t="s">
        <v>1</v>
      </c>
      <c r="I1529" s="234"/>
      <c r="J1529" s="230"/>
      <c r="K1529" s="230"/>
      <c r="L1529" s="235"/>
      <c r="M1529" s="236"/>
      <c r="N1529" s="237"/>
      <c r="O1529" s="237"/>
      <c r="P1529" s="237"/>
      <c r="Q1529" s="237"/>
      <c r="R1529" s="237"/>
      <c r="S1529" s="237"/>
      <c r="T1529" s="238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39" t="s">
        <v>150</v>
      </c>
      <c r="AU1529" s="239" t="s">
        <v>148</v>
      </c>
      <c r="AV1529" s="13" t="s">
        <v>81</v>
      </c>
      <c r="AW1529" s="13" t="s">
        <v>30</v>
      </c>
      <c r="AX1529" s="13" t="s">
        <v>73</v>
      </c>
      <c r="AY1529" s="239" t="s">
        <v>139</v>
      </c>
    </row>
    <row r="1530" s="14" customFormat="1">
      <c r="A1530" s="14"/>
      <c r="B1530" s="240"/>
      <c r="C1530" s="241"/>
      <c r="D1530" s="231" t="s">
        <v>150</v>
      </c>
      <c r="E1530" s="242" t="s">
        <v>1</v>
      </c>
      <c r="F1530" s="243" t="s">
        <v>194</v>
      </c>
      <c r="G1530" s="241"/>
      <c r="H1530" s="244">
        <v>10.189</v>
      </c>
      <c r="I1530" s="245"/>
      <c r="J1530" s="241"/>
      <c r="K1530" s="241"/>
      <c r="L1530" s="246"/>
      <c r="M1530" s="247"/>
      <c r="N1530" s="248"/>
      <c r="O1530" s="248"/>
      <c r="P1530" s="248"/>
      <c r="Q1530" s="248"/>
      <c r="R1530" s="248"/>
      <c r="S1530" s="248"/>
      <c r="T1530" s="24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0" t="s">
        <v>150</v>
      </c>
      <c r="AU1530" s="250" t="s">
        <v>148</v>
      </c>
      <c r="AV1530" s="14" t="s">
        <v>148</v>
      </c>
      <c r="AW1530" s="14" t="s">
        <v>30</v>
      </c>
      <c r="AX1530" s="14" t="s">
        <v>73</v>
      </c>
      <c r="AY1530" s="250" t="s">
        <v>139</v>
      </c>
    </row>
    <row r="1531" s="13" customFormat="1">
      <c r="A1531" s="13"/>
      <c r="B1531" s="229"/>
      <c r="C1531" s="230"/>
      <c r="D1531" s="231" t="s">
        <v>150</v>
      </c>
      <c r="E1531" s="232" t="s">
        <v>1</v>
      </c>
      <c r="F1531" s="233" t="s">
        <v>195</v>
      </c>
      <c r="G1531" s="230"/>
      <c r="H1531" s="232" t="s">
        <v>1</v>
      </c>
      <c r="I1531" s="234"/>
      <c r="J1531" s="230"/>
      <c r="K1531" s="230"/>
      <c r="L1531" s="235"/>
      <c r="M1531" s="236"/>
      <c r="N1531" s="237"/>
      <c r="O1531" s="237"/>
      <c r="P1531" s="237"/>
      <c r="Q1531" s="237"/>
      <c r="R1531" s="237"/>
      <c r="S1531" s="237"/>
      <c r="T1531" s="238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9" t="s">
        <v>150</v>
      </c>
      <c r="AU1531" s="239" t="s">
        <v>148</v>
      </c>
      <c r="AV1531" s="13" t="s">
        <v>81</v>
      </c>
      <c r="AW1531" s="13" t="s">
        <v>30</v>
      </c>
      <c r="AX1531" s="13" t="s">
        <v>73</v>
      </c>
      <c r="AY1531" s="239" t="s">
        <v>139</v>
      </c>
    </row>
    <row r="1532" s="14" customFormat="1">
      <c r="A1532" s="14"/>
      <c r="B1532" s="240"/>
      <c r="C1532" s="241"/>
      <c r="D1532" s="231" t="s">
        <v>150</v>
      </c>
      <c r="E1532" s="242" t="s">
        <v>1</v>
      </c>
      <c r="F1532" s="243" t="s">
        <v>1823</v>
      </c>
      <c r="G1532" s="241"/>
      <c r="H1532" s="244">
        <v>2.0430000000000001</v>
      </c>
      <c r="I1532" s="245"/>
      <c r="J1532" s="241"/>
      <c r="K1532" s="241"/>
      <c r="L1532" s="246"/>
      <c r="M1532" s="247"/>
      <c r="N1532" s="248"/>
      <c r="O1532" s="248"/>
      <c r="P1532" s="248"/>
      <c r="Q1532" s="248"/>
      <c r="R1532" s="248"/>
      <c r="S1532" s="248"/>
      <c r="T1532" s="24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50" t="s">
        <v>150</v>
      </c>
      <c r="AU1532" s="250" t="s">
        <v>148</v>
      </c>
      <c r="AV1532" s="14" t="s">
        <v>148</v>
      </c>
      <c r="AW1532" s="14" t="s">
        <v>30</v>
      </c>
      <c r="AX1532" s="14" t="s">
        <v>73</v>
      </c>
      <c r="AY1532" s="250" t="s">
        <v>139</v>
      </c>
    </row>
    <row r="1533" s="13" customFormat="1">
      <c r="A1533" s="13"/>
      <c r="B1533" s="229"/>
      <c r="C1533" s="230"/>
      <c r="D1533" s="231" t="s">
        <v>150</v>
      </c>
      <c r="E1533" s="232" t="s">
        <v>1</v>
      </c>
      <c r="F1533" s="233" t="s">
        <v>240</v>
      </c>
      <c r="G1533" s="230"/>
      <c r="H1533" s="232" t="s">
        <v>1</v>
      </c>
      <c r="I1533" s="234"/>
      <c r="J1533" s="230"/>
      <c r="K1533" s="230"/>
      <c r="L1533" s="235"/>
      <c r="M1533" s="236"/>
      <c r="N1533" s="237"/>
      <c r="O1533" s="237"/>
      <c r="P1533" s="237"/>
      <c r="Q1533" s="237"/>
      <c r="R1533" s="237"/>
      <c r="S1533" s="237"/>
      <c r="T1533" s="238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39" t="s">
        <v>150</v>
      </c>
      <c r="AU1533" s="239" t="s">
        <v>148</v>
      </c>
      <c r="AV1533" s="13" t="s">
        <v>81</v>
      </c>
      <c r="AW1533" s="13" t="s">
        <v>30</v>
      </c>
      <c r="AX1533" s="13" t="s">
        <v>73</v>
      </c>
      <c r="AY1533" s="239" t="s">
        <v>139</v>
      </c>
    </row>
    <row r="1534" s="14" customFormat="1">
      <c r="A1534" s="14"/>
      <c r="B1534" s="240"/>
      <c r="C1534" s="241"/>
      <c r="D1534" s="231" t="s">
        <v>150</v>
      </c>
      <c r="E1534" s="242" t="s">
        <v>1</v>
      </c>
      <c r="F1534" s="243" t="s">
        <v>1536</v>
      </c>
      <c r="G1534" s="241"/>
      <c r="H1534" s="244">
        <v>30.658999999999999</v>
      </c>
      <c r="I1534" s="245"/>
      <c r="J1534" s="241"/>
      <c r="K1534" s="241"/>
      <c r="L1534" s="246"/>
      <c r="M1534" s="247"/>
      <c r="N1534" s="248"/>
      <c r="O1534" s="248"/>
      <c r="P1534" s="248"/>
      <c r="Q1534" s="248"/>
      <c r="R1534" s="248"/>
      <c r="S1534" s="248"/>
      <c r="T1534" s="249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50" t="s">
        <v>150</v>
      </c>
      <c r="AU1534" s="250" t="s">
        <v>148</v>
      </c>
      <c r="AV1534" s="14" t="s">
        <v>148</v>
      </c>
      <c r="AW1534" s="14" t="s">
        <v>30</v>
      </c>
      <c r="AX1534" s="14" t="s">
        <v>73</v>
      </c>
      <c r="AY1534" s="250" t="s">
        <v>139</v>
      </c>
    </row>
    <row r="1535" s="15" customFormat="1">
      <c r="A1535" s="15"/>
      <c r="B1535" s="251"/>
      <c r="C1535" s="252"/>
      <c r="D1535" s="231" t="s">
        <v>150</v>
      </c>
      <c r="E1535" s="253" t="s">
        <v>1</v>
      </c>
      <c r="F1535" s="254" t="s">
        <v>164</v>
      </c>
      <c r="G1535" s="252"/>
      <c r="H1535" s="255">
        <v>42.890999999999998</v>
      </c>
      <c r="I1535" s="256"/>
      <c r="J1535" s="252"/>
      <c r="K1535" s="252"/>
      <c r="L1535" s="257"/>
      <c r="M1535" s="258"/>
      <c r="N1535" s="259"/>
      <c r="O1535" s="259"/>
      <c r="P1535" s="259"/>
      <c r="Q1535" s="259"/>
      <c r="R1535" s="259"/>
      <c r="S1535" s="259"/>
      <c r="T1535" s="260"/>
      <c r="U1535" s="15"/>
      <c r="V1535" s="15"/>
      <c r="W1535" s="15"/>
      <c r="X1535" s="15"/>
      <c r="Y1535" s="15"/>
      <c r="Z1535" s="15"/>
      <c r="AA1535" s="15"/>
      <c r="AB1535" s="15"/>
      <c r="AC1535" s="15"/>
      <c r="AD1535" s="15"/>
      <c r="AE1535" s="15"/>
      <c r="AT1535" s="261" t="s">
        <v>150</v>
      </c>
      <c r="AU1535" s="261" t="s">
        <v>148</v>
      </c>
      <c r="AV1535" s="15" t="s">
        <v>147</v>
      </c>
      <c r="AW1535" s="15" t="s">
        <v>30</v>
      </c>
      <c r="AX1535" s="15" t="s">
        <v>81</v>
      </c>
      <c r="AY1535" s="261" t="s">
        <v>139</v>
      </c>
    </row>
    <row r="1536" s="2" customFormat="1" ht="21.75" customHeight="1">
      <c r="A1536" s="38"/>
      <c r="B1536" s="39"/>
      <c r="C1536" s="215" t="s">
        <v>1824</v>
      </c>
      <c r="D1536" s="215" t="s">
        <v>143</v>
      </c>
      <c r="E1536" s="216" t="s">
        <v>1825</v>
      </c>
      <c r="F1536" s="217" t="s">
        <v>1826</v>
      </c>
      <c r="G1536" s="218" t="s">
        <v>160</v>
      </c>
      <c r="H1536" s="219">
        <v>58.25</v>
      </c>
      <c r="I1536" s="220"/>
      <c r="J1536" s="221">
        <f>ROUND(I1536*H1536,2)</f>
        <v>0</v>
      </c>
      <c r="K1536" s="222"/>
      <c r="L1536" s="44"/>
      <c r="M1536" s="223" t="s">
        <v>1</v>
      </c>
      <c r="N1536" s="224" t="s">
        <v>39</v>
      </c>
      <c r="O1536" s="91"/>
      <c r="P1536" s="225">
        <f>O1536*H1536</f>
        <v>0</v>
      </c>
      <c r="Q1536" s="225">
        <v>0.00029999999999999997</v>
      </c>
      <c r="R1536" s="225">
        <f>Q1536*H1536</f>
        <v>0.017474999999999997</v>
      </c>
      <c r="S1536" s="225">
        <v>0</v>
      </c>
      <c r="T1536" s="226">
        <f>S1536*H1536</f>
        <v>0</v>
      </c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  <c r="AE1536" s="38"/>
      <c r="AR1536" s="227" t="s">
        <v>278</v>
      </c>
      <c r="AT1536" s="227" t="s">
        <v>143</v>
      </c>
      <c r="AU1536" s="227" t="s">
        <v>148</v>
      </c>
      <c r="AY1536" s="17" t="s">
        <v>139</v>
      </c>
      <c r="BE1536" s="228">
        <f>IF(N1536="základní",J1536,0)</f>
        <v>0</v>
      </c>
      <c r="BF1536" s="228">
        <f>IF(N1536="snížená",J1536,0)</f>
        <v>0</v>
      </c>
      <c r="BG1536" s="228">
        <f>IF(N1536="zákl. přenesená",J1536,0)</f>
        <v>0</v>
      </c>
      <c r="BH1536" s="228">
        <f>IF(N1536="sníž. přenesená",J1536,0)</f>
        <v>0</v>
      </c>
      <c r="BI1536" s="228">
        <f>IF(N1536="nulová",J1536,0)</f>
        <v>0</v>
      </c>
      <c r="BJ1536" s="17" t="s">
        <v>148</v>
      </c>
      <c r="BK1536" s="228">
        <f>ROUND(I1536*H1536,2)</f>
        <v>0</v>
      </c>
      <c r="BL1536" s="17" t="s">
        <v>278</v>
      </c>
      <c r="BM1536" s="227" t="s">
        <v>1827</v>
      </c>
    </row>
    <row r="1537" s="13" customFormat="1">
      <c r="A1537" s="13"/>
      <c r="B1537" s="229"/>
      <c r="C1537" s="230"/>
      <c r="D1537" s="231" t="s">
        <v>150</v>
      </c>
      <c r="E1537" s="232" t="s">
        <v>1</v>
      </c>
      <c r="F1537" s="233" t="s">
        <v>193</v>
      </c>
      <c r="G1537" s="230"/>
      <c r="H1537" s="232" t="s">
        <v>1</v>
      </c>
      <c r="I1537" s="234"/>
      <c r="J1537" s="230"/>
      <c r="K1537" s="230"/>
      <c r="L1537" s="235"/>
      <c r="M1537" s="236"/>
      <c r="N1537" s="237"/>
      <c r="O1537" s="237"/>
      <c r="P1537" s="237"/>
      <c r="Q1537" s="237"/>
      <c r="R1537" s="237"/>
      <c r="S1537" s="237"/>
      <c r="T1537" s="238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39" t="s">
        <v>150</v>
      </c>
      <c r="AU1537" s="239" t="s">
        <v>148</v>
      </c>
      <c r="AV1537" s="13" t="s">
        <v>81</v>
      </c>
      <c r="AW1537" s="13" t="s">
        <v>30</v>
      </c>
      <c r="AX1537" s="13" t="s">
        <v>73</v>
      </c>
      <c r="AY1537" s="239" t="s">
        <v>139</v>
      </c>
    </row>
    <row r="1538" s="14" customFormat="1">
      <c r="A1538" s="14"/>
      <c r="B1538" s="240"/>
      <c r="C1538" s="241"/>
      <c r="D1538" s="231" t="s">
        <v>150</v>
      </c>
      <c r="E1538" s="242" t="s">
        <v>1</v>
      </c>
      <c r="F1538" s="243" t="s">
        <v>194</v>
      </c>
      <c r="G1538" s="241"/>
      <c r="H1538" s="244">
        <v>10.189</v>
      </c>
      <c r="I1538" s="245"/>
      <c r="J1538" s="241"/>
      <c r="K1538" s="241"/>
      <c r="L1538" s="246"/>
      <c r="M1538" s="247"/>
      <c r="N1538" s="248"/>
      <c r="O1538" s="248"/>
      <c r="P1538" s="248"/>
      <c r="Q1538" s="248"/>
      <c r="R1538" s="248"/>
      <c r="S1538" s="248"/>
      <c r="T1538" s="249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0" t="s">
        <v>150</v>
      </c>
      <c r="AU1538" s="250" t="s">
        <v>148</v>
      </c>
      <c r="AV1538" s="14" t="s">
        <v>148</v>
      </c>
      <c r="AW1538" s="14" t="s">
        <v>30</v>
      </c>
      <c r="AX1538" s="14" t="s">
        <v>73</v>
      </c>
      <c r="AY1538" s="250" t="s">
        <v>139</v>
      </c>
    </row>
    <row r="1539" s="13" customFormat="1">
      <c r="A1539" s="13"/>
      <c r="B1539" s="229"/>
      <c r="C1539" s="230"/>
      <c r="D1539" s="231" t="s">
        <v>150</v>
      </c>
      <c r="E1539" s="232" t="s">
        <v>1</v>
      </c>
      <c r="F1539" s="233" t="s">
        <v>240</v>
      </c>
      <c r="G1539" s="230"/>
      <c r="H1539" s="232" t="s">
        <v>1</v>
      </c>
      <c r="I1539" s="234"/>
      <c r="J1539" s="230"/>
      <c r="K1539" s="230"/>
      <c r="L1539" s="235"/>
      <c r="M1539" s="236"/>
      <c r="N1539" s="237"/>
      <c r="O1539" s="237"/>
      <c r="P1539" s="237"/>
      <c r="Q1539" s="237"/>
      <c r="R1539" s="237"/>
      <c r="S1539" s="237"/>
      <c r="T1539" s="238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39" t="s">
        <v>150</v>
      </c>
      <c r="AU1539" s="239" t="s">
        <v>148</v>
      </c>
      <c r="AV1539" s="13" t="s">
        <v>81</v>
      </c>
      <c r="AW1539" s="13" t="s">
        <v>30</v>
      </c>
      <c r="AX1539" s="13" t="s">
        <v>73</v>
      </c>
      <c r="AY1539" s="239" t="s">
        <v>139</v>
      </c>
    </row>
    <row r="1540" s="14" customFormat="1">
      <c r="A1540" s="14"/>
      <c r="B1540" s="240"/>
      <c r="C1540" s="241"/>
      <c r="D1540" s="231" t="s">
        <v>150</v>
      </c>
      <c r="E1540" s="242" t="s">
        <v>1</v>
      </c>
      <c r="F1540" s="243" t="s">
        <v>1802</v>
      </c>
      <c r="G1540" s="241"/>
      <c r="H1540" s="244">
        <v>26.056999999999999</v>
      </c>
      <c r="I1540" s="245"/>
      <c r="J1540" s="241"/>
      <c r="K1540" s="241"/>
      <c r="L1540" s="246"/>
      <c r="M1540" s="247"/>
      <c r="N1540" s="248"/>
      <c r="O1540" s="248"/>
      <c r="P1540" s="248"/>
      <c r="Q1540" s="248"/>
      <c r="R1540" s="248"/>
      <c r="S1540" s="248"/>
      <c r="T1540" s="249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0" t="s">
        <v>150</v>
      </c>
      <c r="AU1540" s="250" t="s">
        <v>148</v>
      </c>
      <c r="AV1540" s="14" t="s">
        <v>148</v>
      </c>
      <c r="AW1540" s="14" t="s">
        <v>30</v>
      </c>
      <c r="AX1540" s="14" t="s">
        <v>73</v>
      </c>
      <c r="AY1540" s="250" t="s">
        <v>139</v>
      </c>
    </row>
    <row r="1541" s="13" customFormat="1">
      <c r="A1541" s="13"/>
      <c r="B1541" s="229"/>
      <c r="C1541" s="230"/>
      <c r="D1541" s="231" t="s">
        <v>150</v>
      </c>
      <c r="E1541" s="232" t="s">
        <v>1</v>
      </c>
      <c r="F1541" s="233" t="s">
        <v>202</v>
      </c>
      <c r="G1541" s="230"/>
      <c r="H1541" s="232" t="s">
        <v>1</v>
      </c>
      <c r="I1541" s="234"/>
      <c r="J1541" s="230"/>
      <c r="K1541" s="230"/>
      <c r="L1541" s="235"/>
      <c r="M1541" s="236"/>
      <c r="N1541" s="237"/>
      <c r="O1541" s="237"/>
      <c r="P1541" s="237"/>
      <c r="Q1541" s="237"/>
      <c r="R1541" s="237"/>
      <c r="S1541" s="237"/>
      <c r="T1541" s="238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9" t="s">
        <v>150</v>
      </c>
      <c r="AU1541" s="239" t="s">
        <v>148</v>
      </c>
      <c r="AV1541" s="13" t="s">
        <v>81</v>
      </c>
      <c r="AW1541" s="13" t="s">
        <v>30</v>
      </c>
      <c r="AX1541" s="13" t="s">
        <v>73</v>
      </c>
      <c r="AY1541" s="239" t="s">
        <v>139</v>
      </c>
    </row>
    <row r="1542" s="14" customFormat="1">
      <c r="A1542" s="14"/>
      <c r="B1542" s="240"/>
      <c r="C1542" s="241"/>
      <c r="D1542" s="231" t="s">
        <v>150</v>
      </c>
      <c r="E1542" s="242" t="s">
        <v>1</v>
      </c>
      <c r="F1542" s="243" t="s">
        <v>1531</v>
      </c>
      <c r="G1542" s="241"/>
      <c r="H1542" s="244">
        <v>22.004000000000001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0" t="s">
        <v>150</v>
      </c>
      <c r="AU1542" s="250" t="s">
        <v>148</v>
      </c>
      <c r="AV1542" s="14" t="s">
        <v>148</v>
      </c>
      <c r="AW1542" s="14" t="s">
        <v>30</v>
      </c>
      <c r="AX1542" s="14" t="s">
        <v>73</v>
      </c>
      <c r="AY1542" s="250" t="s">
        <v>139</v>
      </c>
    </row>
    <row r="1543" s="15" customFormat="1">
      <c r="A1543" s="15"/>
      <c r="B1543" s="251"/>
      <c r="C1543" s="252"/>
      <c r="D1543" s="231" t="s">
        <v>150</v>
      </c>
      <c r="E1543" s="253" t="s">
        <v>1</v>
      </c>
      <c r="F1543" s="254" t="s">
        <v>164</v>
      </c>
      <c r="G1543" s="252"/>
      <c r="H1543" s="255">
        <v>58.25</v>
      </c>
      <c r="I1543" s="256"/>
      <c r="J1543" s="252"/>
      <c r="K1543" s="252"/>
      <c r="L1543" s="257"/>
      <c r="M1543" s="258"/>
      <c r="N1543" s="259"/>
      <c r="O1543" s="259"/>
      <c r="P1543" s="259"/>
      <c r="Q1543" s="259"/>
      <c r="R1543" s="259"/>
      <c r="S1543" s="259"/>
      <c r="T1543" s="260"/>
      <c r="U1543" s="15"/>
      <c r="V1543" s="15"/>
      <c r="W1543" s="15"/>
      <c r="X1543" s="15"/>
      <c r="Y1543" s="15"/>
      <c r="Z1543" s="15"/>
      <c r="AA1543" s="15"/>
      <c r="AB1543" s="15"/>
      <c r="AC1543" s="15"/>
      <c r="AD1543" s="15"/>
      <c r="AE1543" s="15"/>
      <c r="AT1543" s="261" t="s">
        <v>150</v>
      </c>
      <c r="AU1543" s="261" t="s">
        <v>148</v>
      </c>
      <c r="AV1543" s="15" t="s">
        <v>147</v>
      </c>
      <c r="AW1543" s="15" t="s">
        <v>30</v>
      </c>
      <c r="AX1543" s="15" t="s">
        <v>81</v>
      </c>
      <c r="AY1543" s="261" t="s">
        <v>139</v>
      </c>
    </row>
    <row r="1544" s="2" customFormat="1" ht="44.25" customHeight="1">
      <c r="A1544" s="38"/>
      <c r="B1544" s="39"/>
      <c r="C1544" s="262" t="s">
        <v>1828</v>
      </c>
      <c r="D1544" s="262" t="s">
        <v>479</v>
      </c>
      <c r="E1544" s="263" t="s">
        <v>1829</v>
      </c>
      <c r="F1544" s="264" t="s">
        <v>1830</v>
      </c>
      <c r="G1544" s="265" t="s">
        <v>160</v>
      </c>
      <c r="H1544" s="266">
        <v>64.075000000000003</v>
      </c>
      <c r="I1544" s="267"/>
      <c r="J1544" s="268">
        <f>ROUND(I1544*H1544,2)</f>
        <v>0</v>
      </c>
      <c r="K1544" s="269"/>
      <c r="L1544" s="270"/>
      <c r="M1544" s="271" t="s">
        <v>1</v>
      </c>
      <c r="N1544" s="272" t="s">
        <v>39</v>
      </c>
      <c r="O1544" s="91"/>
      <c r="P1544" s="225">
        <f>O1544*H1544</f>
        <v>0</v>
      </c>
      <c r="Q1544" s="225">
        <v>0.0051000000000000004</v>
      </c>
      <c r="R1544" s="225">
        <f>Q1544*H1544</f>
        <v>0.32678250000000003</v>
      </c>
      <c r="S1544" s="225">
        <v>0</v>
      </c>
      <c r="T1544" s="226">
        <f>S1544*H1544</f>
        <v>0</v>
      </c>
      <c r="U1544" s="38"/>
      <c r="V1544" s="38"/>
      <c r="W1544" s="38"/>
      <c r="X1544" s="38"/>
      <c r="Y1544" s="38"/>
      <c r="Z1544" s="38"/>
      <c r="AA1544" s="38"/>
      <c r="AB1544" s="38"/>
      <c r="AC1544" s="38"/>
      <c r="AD1544" s="38"/>
      <c r="AE1544" s="38"/>
      <c r="AR1544" s="227" t="s">
        <v>373</v>
      </c>
      <c r="AT1544" s="227" t="s">
        <v>479</v>
      </c>
      <c r="AU1544" s="227" t="s">
        <v>148</v>
      </c>
      <c r="AY1544" s="17" t="s">
        <v>139</v>
      </c>
      <c r="BE1544" s="228">
        <f>IF(N1544="základní",J1544,0)</f>
        <v>0</v>
      </c>
      <c r="BF1544" s="228">
        <f>IF(N1544="snížená",J1544,0)</f>
        <v>0</v>
      </c>
      <c r="BG1544" s="228">
        <f>IF(N1544="zákl. přenesená",J1544,0)</f>
        <v>0</v>
      </c>
      <c r="BH1544" s="228">
        <f>IF(N1544="sníž. přenesená",J1544,0)</f>
        <v>0</v>
      </c>
      <c r="BI1544" s="228">
        <f>IF(N1544="nulová",J1544,0)</f>
        <v>0</v>
      </c>
      <c r="BJ1544" s="17" t="s">
        <v>148</v>
      </c>
      <c r="BK1544" s="228">
        <f>ROUND(I1544*H1544,2)</f>
        <v>0</v>
      </c>
      <c r="BL1544" s="17" t="s">
        <v>278</v>
      </c>
      <c r="BM1544" s="227" t="s">
        <v>1831</v>
      </c>
    </row>
    <row r="1545" s="14" customFormat="1">
      <c r="A1545" s="14"/>
      <c r="B1545" s="240"/>
      <c r="C1545" s="241"/>
      <c r="D1545" s="231" t="s">
        <v>150</v>
      </c>
      <c r="E1545" s="241"/>
      <c r="F1545" s="243" t="s">
        <v>1832</v>
      </c>
      <c r="G1545" s="241"/>
      <c r="H1545" s="244">
        <v>64.075000000000003</v>
      </c>
      <c r="I1545" s="245"/>
      <c r="J1545" s="241"/>
      <c r="K1545" s="241"/>
      <c r="L1545" s="246"/>
      <c r="M1545" s="247"/>
      <c r="N1545" s="248"/>
      <c r="O1545" s="248"/>
      <c r="P1545" s="248"/>
      <c r="Q1545" s="248"/>
      <c r="R1545" s="248"/>
      <c r="S1545" s="248"/>
      <c r="T1545" s="24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0" t="s">
        <v>150</v>
      </c>
      <c r="AU1545" s="250" t="s">
        <v>148</v>
      </c>
      <c r="AV1545" s="14" t="s">
        <v>148</v>
      </c>
      <c r="AW1545" s="14" t="s">
        <v>4</v>
      </c>
      <c r="AX1545" s="14" t="s">
        <v>81</v>
      </c>
      <c r="AY1545" s="250" t="s">
        <v>139</v>
      </c>
    </row>
    <row r="1546" s="2" customFormat="1" ht="21.75" customHeight="1">
      <c r="A1546" s="38"/>
      <c r="B1546" s="39"/>
      <c r="C1546" s="215" t="s">
        <v>1833</v>
      </c>
      <c r="D1546" s="215" t="s">
        <v>143</v>
      </c>
      <c r="E1546" s="216" t="s">
        <v>1834</v>
      </c>
      <c r="F1546" s="217" t="s">
        <v>1835</v>
      </c>
      <c r="G1546" s="218" t="s">
        <v>177</v>
      </c>
      <c r="H1546" s="219">
        <v>13.231999999999999</v>
      </c>
      <c r="I1546" s="220"/>
      <c r="J1546" s="221">
        <f>ROUND(I1546*H1546,2)</f>
        <v>0</v>
      </c>
      <c r="K1546" s="222"/>
      <c r="L1546" s="44"/>
      <c r="M1546" s="223" t="s">
        <v>1</v>
      </c>
      <c r="N1546" s="224" t="s">
        <v>39</v>
      </c>
      <c r="O1546" s="91"/>
      <c r="P1546" s="225">
        <f>O1546*H1546</f>
        <v>0</v>
      </c>
      <c r="Q1546" s="225">
        <v>0</v>
      </c>
      <c r="R1546" s="225">
        <f>Q1546*H1546</f>
        <v>0</v>
      </c>
      <c r="S1546" s="225">
        <v>0.00029999999999999997</v>
      </c>
      <c r="T1546" s="226">
        <f>S1546*H1546</f>
        <v>0.0039695999999999993</v>
      </c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  <c r="AE1546" s="38"/>
      <c r="AR1546" s="227" t="s">
        <v>278</v>
      </c>
      <c r="AT1546" s="227" t="s">
        <v>143</v>
      </c>
      <c r="AU1546" s="227" t="s">
        <v>148</v>
      </c>
      <c r="AY1546" s="17" t="s">
        <v>139</v>
      </c>
      <c r="BE1546" s="228">
        <f>IF(N1546="základní",J1546,0)</f>
        <v>0</v>
      </c>
      <c r="BF1546" s="228">
        <f>IF(N1546="snížená",J1546,0)</f>
        <v>0</v>
      </c>
      <c r="BG1546" s="228">
        <f>IF(N1546="zákl. přenesená",J1546,0)</f>
        <v>0</v>
      </c>
      <c r="BH1546" s="228">
        <f>IF(N1546="sníž. přenesená",J1546,0)</f>
        <v>0</v>
      </c>
      <c r="BI1546" s="228">
        <f>IF(N1546="nulová",J1546,0)</f>
        <v>0</v>
      </c>
      <c r="BJ1546" s="17" t="s">
        <v>148</v>
      </c>
      <c r="BK1546" s="228">
        <f>ROUND(I1546*H1546,2)</f>
        <v>0</v>
      </c>
      <c r="BL1546" s="17" t="s">
        <v>278</v>
      </c>
      <c r="BM1546" s="227" t="s">
        <v>1836</v>
      </c>
    </row>
    <row r="1547" s="13" customFormat="1">
      <c r="A1547" s="13"/>
      <c r="B1547" s="229"/>
      <c r="C1547" s="230"/>
      <c r="D1547" s="231" t="s">
        <v>150</v>
      </c>
      <c r="E1547" s="232" t="s">
        <v>1</v>
      </c>
      <c r="F1547" s="233" t="s">
        <v>193</v>
      </c>
      <c r="G1547" s="230"/>
      <c r="H1547" s="232" t="s">
        <v>1</v>
      </c>
      <c r="I1547" s="234"/>
      <c r="J1547" s="230"/>
      <c r="K1547" s="230"/>
      <c r="L1547" s="235"/>
      <c r="M1547" s="236"/>
      <c r="N1547" s="237"/>
      <c r="O1547" s="237"/>
      <c r="P1547" s="237"/>
      <c r="Q1547" s="237"/>
      <c r="R1547" s="237"/>
      <c r="S1547" s="237"/>
      <c r="T1547" s="238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39" t="s">
        <v>150</v>
      </c>
      <c r="AU1547" s="239" t="s">
        <v>148</v>
      </c>
      <c r="AV1547" s="13" t="s">
        <v>81</v>
      </c>
      <c r="AW1547" s="13" t="s">
        <v>30</v>
      </c>
      <c r="AX1547" s="13" t="s">
        <v>73</v>
      </c>
      <c r="AY1547" s="239" t="s">
        <v>139</v>
      </c>
    </row>
    <row r="1548" s="14" customFormat="1">
      <c r="A1548" s="14"/>
      <c r="B1548" s="240"/>
      <c r="C1548" s="241"/>
      <c r="D1548" s="231" t="s">
        <v>150</v>
      </c>
      <c r="E1548" s="242" t="s">
        <v>1</v>
      </c>
      <c r="F1548" s="243" t="s">
        <v>1837</v>
      </c>
      <c r="G1548" s="241"/>
      <c r="H1548" s="244">
        <v>8.8230000000000004</v>
      </c>
      <c r="I1548" s="245"/>
      <c r="J1548" s="241"/>
      <c r="K1548" s="241"/>
      <c r="L1548" s="246"/>
      <c r="M1548" s="247"/>
      <c r="N1548" s="248"/>
      <c r="O1548" s="248"/>
      <c r="P1548" s="248"/>
      <c r="Q1548" s="248"/>
      <c r="R1548" s="248"/>
      <c r="S1548" s="248"/>
      <c r="T1548" s="249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0" t="s">
        <v>150</v>
      </c>
      <c r="AU1548" s="250" t="s">
        <v>148</v>
      </c>
      <c r="AV1548" s="14" t="s">
        <v>148</v>
      </c>
      <c r="AW1548" s="14" t="s">
        <v>30</v>
      </c>
      <c r="AX1548" s="14" t="s">
        <v>73</v>
      </c>
      <c r="AY1548" s="250" t="s">
        <v>139</v>
      </c>
    </row>
    <row r="1549" s="13" customFormat="1">
      <c r="A1549" s="13"/>
      <c r="B1549" s="229"/>
      <c r="C1549" s="230"/>
      <c r="D1549" s="231" t="s">
        <v>150</v>
      </c>
      <c r="E1549" s="232" t="s">
        <v>1</v>
      </c>
      <c r="F1549" s="233" t="s">
        <v>195</v>
      </c>
      <c r="G1549" s="230"/>
      <c r="H1549" s="232" t="s">
        <v>1</v>
      </c>
      <c r="I1549" s="234"/>
      <c r="J1549" s="230"/>
      <c r="K1549" s="230"/>
      <c r="L1549" s="235"/>
      <c r="M1549" s="236"/>
      <c r="N1549" s="237"/>
      <c r="O1549" s="237"/>
      <c r="P1549" s="237"/>
      <c r="Q1549" s="237"/>
      <c r="R1549" s="237"/>
      <c r="S1549" s="237"/>
      <c r="T1549" s="238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9" t="s">
        <v>150</v>
      </c>
      <c r="AU1549" s="239" t="s">
        <v>148</v>
      </c>
      <c r="AV1549" s="13" t="s">
        <v>81</v>
      </c>
      <c r="AW1549" s="13" t="s">
        <v>30</v>
      </c>
      <c r="AX1549" s="13" t="s">
        <v>73</v>
      </c>
      <c r="AY1549" s="239" t="s">
        <v>139</v>
      </c>
    </row>
    <row r="1550" s="14" customFormat="1">
      <c r="A1550" s="14"/>
      <c r="B1550" s="240"/>
      <c r="C1550" s="241"/>
      <c r="D1550" s="231" t="s">
        <v>150</v>
      </c>
      <c r="E1550" s="242" t="s">
        <v>1</v>
      </c>
      <c r="F1550" s="243" t="s">
        <v>1838</v>
      </c>
      <c r="G1550" s="241"/>
      <c r="H1550" s="244">
        <v>4.4089999999999998</v>
      </c>
      <c r="I1550" s="245"/>
      <c r="J1550" s="241"/>
      <c r="K1550" s="241"/>
      <c r="L1550" s="246"/>
      <c r="M1550" s="247"/>
      <c r="N1550" s="248"/>
      <c r="O1550" s="248"/>
      <c r="P1550" s="248"/>
      <c r="Q1550" s="248"/>
      <c r="R1550" s="248"/>
      <c r="S1550" s="248"/>
      <c r="T1550" s="24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0" t="s">
        <v>150</v>
      </c>
      <c r="AU1550" s="250" t="s">
        <v>148</v>
      </c>
      <c r="AV1550" s="14" t="s">
        <v>148</v>
      </c>
      <c r="AW1550" s="14" t="s">
        <v>30</v>
      </c>
      <c r="AX1550" s="14" t="s">
        <v>73</v>
      </c>
      <c r="AY1550" s="250" t="s">
        <v>139</v>
      </c>
    </row>
    <row r="1551" s="15" customFormat="1">
      <c r="A1551" s="15"/>
      <c r="B1551" s="251"/>
      <c r="C1551" s="252"/>
      <c r="D1551" s="231" t="s">
        <v>150</v>
      </c>
      <c r="E1551" s="253" t="s">
        <v>1</v>
      </c>
      <c r="F1551" s="254" t="s">
        <v>164</v>
      </c>
      <c r="G1551" s="252"/>
      <c r="H1551" s="255">
        <v>13.231999999999999</v>
      </c>
      <c r="I1551" s="256"/>
      <c r="J1551" s="252"/>
      <c r="K1551" s="252"/>
      <c r="L1551" s="257"/>
      <c r="M1551" s="258"/>
      <c r="N1551" s="259"/>
      <c r="O1551" s="259"/>
      <c r="P1551" s="259"/>
      <c r="Q1551" s="259"/>
      <c r="R1551" s="259"/>
      <c r="S1551" s="259"/>
      <c r="T1551" s="260"/>
      <c r="U1551" s="15"/>
      <c r="V1551" s="15"/>
      <c r="W1551" s="15"/>
      <c r="X1551" s="15"/>
      <c r="Y1551" s="15"/>
      <c r="Z1551" s="15"/>
      <c r="AA1551" s="15"/>
      <c r="AB1551" s="15"/>
      <c r="AC1551" s="15"/>
      <c r="AD1551" s="15"/>
      <c r="AE1551" s="15"/>
      <c r="AT1551" s="261" t="s">
        <v>150</v>
      </c>
      <c r="AU1551" s="261" t="s">
        <v>148</v>
      </c>
      <c r="AV1551" s="15" t="s">
        <v>147</v>
      </c>
      <c r="AW1551" s="15" t="s">
        <v>30</v>
      </c>
      <c r="AX1551" s="15" t="s">
        <v>81</v>
      </c>
      <c r="AY1551" s="261" t="s">
        <v>139</v>
      </c>
    </row>
    <row r="1552" s="2" customFormat="1" ht="16.5" customHeight="1">
      <c r="A1552" s="38"/>
      <c r="B1552" s="39"/>
      <c r="C1552" s="215" t="s">
        <v>1839</v>
      </c>
      <c r="D1552" s="215" t="s">
        <v>143</v>
      </c>
      <c r="E1552" s="216" t="s">
        <v>1840</v>
      </c>
      <c r="F1552" s="217" t="s">
        <v>1841</v>
      </c>
      <c r="G1552" s="218" t="s">
        <v>177</v>
      </c>
      <c r="H1552" s="219">
        <v>47.433</v>
      </c>
      <c r="I1552" s="220"/>
      <c r="J1552" s="221">
        <f>ROUND(I1552*H1552,2)</f>
        <v>0</v>
      </c>
      <c r="K1552" s="222"/>
      <c r="L1552" s="44"/>
      <c r="M1552" s="223" t="s">
        <v>1</v>
      </c>
      <c r="N1552" s="224" t="s">
        <v>39</v>
      </c>
      <c r="O1552" s="91"/>
      <c r="P1552" s="225">
        <f>O1552*H1552</f>
        <v>0</v>
      </c>
      <c r="Q1552" s="225">
        <v>3.0000000000000001E-05</v>
      </c>
      <c r="R1552" s="225">
        <f>Q1552*H1552</f>
        <v>0.0014229900000000001</v>
      </c>
      <c r="S1552" s="225">
        <v>0</v>
      </c>
      <c r="T1552" s="226">
        <f>S1552*H1552</f>
        <v>0</v>
      </c>
      <c r="U1552" s="38"/>
      <c r="V1552" s="38"/>
      <c r="W1552" s="38"/>
      <c r="X1552" s="38"/>
      <c r="Y1552" s="38"/>
      <c r="Z1552" s="38"/>
      <c r="AA1552" s="38"/>
      <c r="AB1552" s="38"/>
      <c r="AC1552" s="38"/>
      <c r="AD1552" s="38"/>
      <c r="AE1552" s="38"/>
      <c r="AR1552" s="227" t="s">
        <v>278</v>
      </c>
      <c r="AT1552" s="227" t="s">
        <v>143</v>
      </c>
      <c r="AU1552" s="227" t="s">
        <v>148</v>
      </c>
      <c r="AY1552" s="17" t="s">
        <v>139</v>
      </c>
      <c r="BE1552" s="228">
        <f>IF(N1552="základní",J1552,0)</f>
        <v>0</v>
      </c>
      <c r="BF1552" s="228">
        <f>IF(N1552="snížená",J1552,0)</f>
        <v>0</v>
      </c>
      <c r="BG1552" s="228">
        <f>IF(N1552="zákl. přenesená",J1552,0)</f>
        <v>0</v>
      </c>
      <c r="BH1552" s="228">
        <f>IF(N1552="sníž. přenesená",J1552,0)</f>
        <v>0</v>
      </c>
      <c r="BI1552" s="228">
        <f>IF(N1552="nulová",J1552,0)</f>
        <v>0</v>
      </c>
      <c r="BJ1552" s="17" t="s">
        <v>148</v>
      </c>
      <c r="BK1552" s="228">
        <f>ROUND(I1552*H1552,2)</f>
        <v>0</v>
      </c>
      <c r="BL1552" s="17" t="s">
        <v>278</v>
      </c>
      <c r="BM1552" s="227" t="s">
        <v>1842</v>
      </c>
    </row>
    <row r="1553" s="13" customFormat="1">
      <c r="A1553" s="13"/>
      <c r="B1553" s="229"/>
      <c r="C1553" s="230"/>
      <c r="D1553" s="231" t="s">
        <v>150</v>
      </c>
      <c r="E1553" s="232" t="s">
        <v>1</v>
      </c>
      <c r="F1553" s="233" t="s">
        <v>1773</v>
      </c>
      <c r="G1553" s="230"/>
      <c r="H1553" s="232" t="s">
        <v>1</v>
      </c>
      <c r="I1553" s="234"/>
      <c r="J1553" s="230"/>
      <c r="K1553" s="230"/>
      <c r="L1553" s="235"/>
      <c r="M1553" s="236"/>
      <c r="N1553" s="237"/>
      <c r="O1553" s="237"/>
      <c r="P1553" s="237"/>
      <c r="Q1553" s="237"/>
      <c r="R1553" s="237"/>
      <c r="S1553" s="237"/>
      <c r="T1553" s="238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39" t="s">
        <v>150</v>
      </c>
      <c r="AU1553" s="239" t="s">
        <v>148</v>
      </c>
      <c r="AV1553" s="13" t="s">
        <v>81</v>
      </c>
      <c r="AW1553" s="13" t="s">
        <v>30</v>
      </c>
      <c r="AX1553" s="13" t="s">
        <v>73</v>
      </c>
      <c r="AY1553" s="239" t="s">
        <v>139</v>
      </c>
    </row>
    <row r="1554" s="13" customFormat="1">
      <c r="A1554" s="13"/>
      <c r="B1554" s="229"/>
      <c r="C1554" s="230"/>
      <c r="D1554" s="231" t="s">
        <v>150</v>
      </c>
      <c r="E1554" s="232" t="s">
        <v>1</v>
      </c>
      <c r="F1554" s="233" t="s">
        <v>193</v>
      </c>
      <c r="G1554" s="230"/>
      <c r="H1554" s="232" t="s">
        <v>1</v>
      </c>
      <c r="I1554" s="234"/>
      <c r="J1554" s="230"/>
      <c r="K1554" s="230"/>
      <c r="L1554" s="235"/>
      <c r="M1554" s="236"/>
      <c r="N1554" s="237"/>
      <c r="O1554" s="237"/>
      <c r="P1554" s="237"/>
      <c r="Q1554" s="237"/>
      <c r="R1554" s="237"/>
      <c r="S1554" s="237"/>
      <c r="T1554" s="23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9" t="s">
        <v>150</v>
      </c>
      <c r="AU1554" s="239" t="s">
        <v>148</v>
      </c>
      <c r="AV1554" s="13" t="s">
        <v>81</v>
      </c>
      <c r="AW1554" s="13" t="s">
        <v>30</v>
      </c>
      <c r="AX1554" s="13" t="s">
        <v>73</v>
      </c>
      <c r="AY1554" s="239" t="s">
        <v>139</v>
      </c>
    </row>
    <row r="1555" s="14" customFormat="1">
      <c r="A1555" s="14"/>
      <c r="B1555" s="240"/>
      <c r="C1555" s="241"/>
      <c r="D1555" s="231" t="s">
        <v>150</v>
      </c>
      <c r="E1555" s="242" t="s">
        <v>1</v>
      </c>
      <c r="F1555" s="243" t="s">
        <v>1843</v>
      </c>
      <c r="G1555" s="241"/>
      <c r="H1555" s="244">
        <v>7.923</v>
      </c>
      <c r="I1555" s="245"/>
      <c r="J1555" s="241"/>
      <c r="K1555" s="241"/>
      <c r="L1555" s="246"/>
      <c r="M1555" s="247"/>
      <c r="N1555" s="248"/>
      <c r="O1555" s="248"/>
      <c r="P1555" s="248"/>
      <c r="Q1555" s="248"/>
      <c r="R1555" s="248"/>
      <c r="S1555" s="248"/>
      <c r="T1555" s="249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0" t="s">
        <v>150</v>
      </c>
      <c r="AU1555" s="250" t="s">
        <v>148</v>
      </c>
      <c r="AV1555" s="14" t="s">
        <v>148</v>
      </c>
      <c r="AW1555" s="14" t="s">
        <v>30</v>
      </c>
      <c r="AX1555" s="14" t="s">
        <v>73</v>
      </c>
      <c r="AY1555" s="250" t="s">
        <v>139</v>
      </c>
    </row>
    <row r="1556" s="13" customFormat="1">
      <c r="A1556" s="13"/>
      <c r="B1556" s="229"/>
      <c r="C1556" s="230"/>
      <c r="D1556" s="231" t="s">
        <v>150</v>
      </c>
      <c r="E1556" s="232" t="s">
        <v>1</v>
      </c>
      <c r="F1556" s="233" t="s">
        <v>240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150</v>
      </c>
      <c r="AU1556" s="239" t="s">
        <v>148</v>
      </c>
      <c r="AV1556" s="13" t="s">
        <v>81</v>
      </c>
      <c r="AW1556" s="13" t="s">
        <v>30</v>
      </c>
      <c r="AX1556" s="13" t="s">
        <v>73</v>
      </c>
      <c r="AY1556" s="239" t="s">
        <v>139</v>
      </c>
    </row>
    <row r="1557" s="14" customFormat="1">
      <c r="A1557" s="14"/>
      <c r="B1557" s="240"/>
      <c r="C1557" s="241"/>
      <c r="D1557" s="231" t="s">
        <v>150</v>
      </c>
      <c r="E1557" s="242" t="s">
        <v>1</v>
      </c>
      <c r="F1557" s="243" t="s">
        <v>1844</v>
      </c>
      <c r="G1557" s="241"/>
      <c r="H1557" s="244">
        <v>21.079999999999998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150</v>
      </c>
      <c r="AU1557" s="250" t="s">
        <v>148</v>
      </c>
      <c r="AV1557" s="14" t="s">
        <v>148</v>
      </c>
      <c r="AW1557" s="14" t="s">
        <v>30</v>
      </c>
      <c r="AX1557" s="14" t="s">
        <v>73</v>
      </c>
      <c r="AY1557" s="250" t="s">
        <v>139</v>
      </c>
    </row>
    <row r="1558" s="13" customFormat="1">
      <c r="A1558" s="13"/>
      <c r="B1558" s="229"/>
      <c r="C1558" s="230"/>
      <c r="D1558" s="231" t="s">
        <v>150</v>
      </c>
      <c r="E1558" s="232" t="s">
        <v>1</v>
      </c>
      <c r="F1558" s="233" t="s">
        <v>202</v>
      </c>
      <c r="G1558" s="230"/>
      <c r="H1558" s="232" t="s">
        <v>1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150</v>
      </c>
      <c r="AU1558" s="239" t="s">
        <v>148</v>
      </c>
      <c r="AV1558" s="13" t="s">
        <v>81</v>
      </c>
      <c r="AW1558" s="13" t="s">
        <v>30</v>
      </c>
      <c r="AX1558" s="13" t="s">
        <v>73</v>
      </c>
      <c r="AY1558" s="239" t="s">
        <v>139</v>
      </c>
    </row>
    <row r="1559" s="14" customFormat="1">
      <c r="A1559" s="14"/>
      <c r="B1559" s="240"/>
      <c r="C1559" s="241"/>
      <c r="D1559" s="231" t="s">
        <v>150</v>
      </c>
      <c r="E1559" s="242" t="s">
        <v>1</v>
      </c>
      <c r="F1559" s="243" t="s">
        <v>1768</v>
      </c>
      <c r="G1559" s="241"/>
      <c r="H1559" s="244">
        <v>18.43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150</v>
      </c>
      <c r="AU1559" s="250" t="s">
        <v>148</v>
      </c>
      <c r="AV1559" s="14" t="s">
        <v>148</v>
      </c>
      <c r="AW1559" s="14" t="s">
        <v>30</v>
      </c>
      <c r="AX1559" s="14" t="s">
        <v>73</v>
      </c>
      <c r="AY1559" s="250" t="s">
        <v>139</v>
      </c>
    </row>
    <row r="1560" s="15" customFormat="1">
      <c r="A1560" s="15"/>
      <c r="B1560" s="251"/>
      <c r="C1560" s="252"/>
      <c r="D1560" s="231" t="s">
        <v>150</v>
      </c>
      <c r="E1560" s="253" t="s">
        <v>1</v>
      </c>
      <c r="F1560" s="254" t="s">
        <v>164</v>
      </c>
      <c r="G1560" s="252"/>
      <c r="H1560" s="255">
        <v>47.433</v>
      </c>
      <c r="I1560" s="256"/>
      <c r="J1560" s="252"/>
      <c r="K1560" s="252"/>
      <c r="L1560" s="257"/>
      <c r="M1560" s="258"/>
      <c r="N1560" s="259"/>
      <c r="O1560" s="259"/>
      <c r="P1560" s="259"/>
      <c r="Q1560" s="259"/>
      <c r="R1560" s="259"/>
      <c r="S1560" s="259"/>
      <c r="T1560" s="260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15"/>
      <c r="AT1560" s="261" t="s">
        <v>150</v>
      </c>
      <c r="AU1560" s="261" t="s">
        <v>148</v>
      </c>
      <c r="AV1560" s="15" t="s">
        <v>147</v>
      </c>
      <c r="AW1560" s="15" t="s">
        <v>30</v>
      </c>
      <c r="AX1560" s="15" t="s">
        <v>81</v>
      </c>
      <c r="AY1560" s="261" t="s">
        <v>139</v>
      </c>
    </row>
    <row r="1561" s="2" customFormat="1" ht="24.15" customHeight="1">
      <c r="A1561" s="38"/>
      <c r="B1561" s="39"/>
      <c r="C1561" s="215" t="s">
        <v>1845</v>
      </c>
      <c r="D1561" s="215" t="s">
        <v>143</v>
      </c>
      <c r="E1561" s="216" t="s">
        <v>1846</v>
      </c>
      <c r="F1561" s="217" t="s">
        <v>1847</v>
      </c>
      <c r="G1561" s="218" t="s">
        <v>436</v>
      </c>
      <c r="H1561" s="219">
        <v>0.61899999999999999</v>
      </c>
      <c r="I1561" s="220"/>
      <c r="J1561" s="221">
        <f>ROUND(I1561*H1561,2)</f>
        <v>0</v>
      </c>
      <c r="K1561" s="222"/>
      <c r="L1561" s="44"/>
      <c r="M1561" s="223" t="s">
        <v>1</v>
      </c>
      <c r="N1561" s="224" t="s">
        <v>39</v>
      </c>
      <c r="O1561" s="91"/>
      <c r="P1561" s="225">
        <f>O1561*H1561</f>
        <v>0</v>
      </c>
      <c r="Q1561" s="225">
        <v>0</v>
      </c>
      <c r="R1561" s="225">
        <f>Q1561*H1561</f>
        <v>0</v>
      </c>
      <c r="S1561" s="225">
        <v>0</v>
      </c>
      <c r="T1561" s="226">
        <f>S1561*H1561</f>
        <v>0</v>
      </c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R1561" s="227" t="s">
        <v>278</v>
      </c>
      <c r="AT1561" s="227" t="s">
        <v>143</v>
      </c>
      <c r="AU1561" s="227" t="s">
        <v>148</v>
      </c>
      <c r="AY1561" s="17" t="s">
        <v>139</v>
      </c>
      <c r="BE1561" s="228">
        <f>IF(N1561="základní",J1561,0)</f>
        <v>0</v>
      </c>
      <c r="BF1561" s="228">
        <f>IF(N1561="snížená",J1561,0)</f>
        <v>0</v>
      </c>
      <c r="BG1561" s="228">
        <f>IF(N1561="zákl. přenesená",J1561,0)</f>
        <v>0</v>
      </c>
      <c r="BH1561" s="228">
        <f>IF(N1561="sníž. přenesená",J1561,0)</f>
        <v>0</v>
      </c>
      <c r="BI1561" s="228">
        <f>IF(N1561="nulová",J1561,0)</f>
        <v>0</v>
      </c>
      <c r="BJ1561" s="17" t="s">
        <v>148</v>
      </c>
      <c r="BK1561" s="228">
        <f>ROUND(I1561*H1561,2)</f>
        <v>0</v>
      </c>
      <c r="BL1561" s="17" t="s">
        <v>278</v>
      </c>
      <c r="BM1561" s="227" t="s">
        <v>1848</v>
      </c>
    </row>
    <row r="1562" s="2" customFormat="1" ht="33" customHeight="1">
      <c r="A1562" s="38"/>
      <c r="B1562" s="39"/>
      <c r="C1562" s="215" t="s">
        <v>1849</v>
      </c>
      <c r="D1562" s="215" t="s">
        <v>143</v>
      </c>
      <c r="E1562" s="216" t="s">
        <v>1850</v>
      </c>
      <c r="F1562" s="217" t="s">
        <v>1851</v>
      </c>
      <c r="G1562" s="218" t="s">
        <v>436</v>
      </c>
      <c r="H1562" s="219">
        <v>1.857</v>
      </c>
      <c r="I1562" s="220"/>
      <c r="J1562" s="221">
        <f>ROUND(I1562*H1562,2)</f>
        <v>0</v>
      </c>
      <c r="K1562" s="222"/>
      <c r="L1562" s="44"/>
      <c r="M1562" s="223" t="s">
        <v>1</v>
      </c>
      <c r="N1562" s="224" t="s">
        <v>39</v>
      </c>
      <c r="O1562" s="91"/>
      <c r="P1562" s="225">
        <f>O1562*H1562</f>
        <v>0</v>
      </c>
      <c r="Q1562" s="225">
        <v>0</v>
      </c>
      <c r="R1562" s="225">
        <f>Q1562*H1562</f>
        <v>0</v>
      </c>
      <c r="S1562" s="225">
        <v>0</v>
      </c>
      <c r="T1562" s="226">
        <f>S1562*H1562</f>
        <v>0</v>
      </c>
      <c r="U1562" s="38"/>
      <c r="V1562" s="38"/>
      <c r="W1562" s="38"/>
      <c r="X1562" s="38"/>
      <c r="Y1562" s="38"/>
      <c r="Z1562" s="38"/>
      <c r="AA1562" s="38"/>
      <c r="AB1562" s="38"/>
      <c r="AC1562" s="38"/>
      <c r="AD1562" s="38"/>
      <c r="AE1562" s="38"/>
      <c r="AR1562" s="227" t="s">
        <v>278</v>
      </c>
      <c r="AT1562" s="227" t="s">
        <v>143</v>
      </c>
      <c r="AU1562" s="227" t="s">
        <v>148</v>
      </c>
      <c r="AY1562" s="17" t="s">
        <v>139</v>
      </c>
      <c r="BE1562" s="228">
        <f>IF(N1562="základní",J1562,0)</f>
        <v>0</v>
      </c>
      <c r="BF1562" s="228">
        <f>IF(N1562="snížená",J1562,0)</f>
        <v>0</v>
      </c>
      <c r="BG1562" s="228">
        <f>IF(N1562="zákl. přenesená",J1562,0)</f>
        <v>0</v>
      </c>
      <c r="BH1562" s="228">
        <f>IF(N1562="sníž. přenesená",J1562,0)</f>
        <v>0</v>
      </c>
      <c r="BI1562" s="228">
        <f>IF(N1562="nulová",J1562,0)</f>
        <v>0</v>
      </c>
      <c r="BJ1562" s="17" t="s">
        <v>148</v>
      </c>
      <c r="BK1562" s="228">
        <f>ROUND(I1562*H1562,2)</f>
        <v>0</v>
      </c>
      <c r="BL1562" s="17" t="s">
        <v>278</v>
      </c>
      <c r="BM1562" s="227" t="s">
        <v>1852</v>
      </c>
    </row>
    <row r="1563" s="14" customFormat="1">
      <c r="A1563" s="14"/>
      <c r="B1563" s="240"/>
      <c r="C1563" s="241"/>
      <c r="D1563" s="231" t="s">
        <v>150</v>
      </c>
      <c r="E1563" s="241"/>
      <c r="F1563" s="243" t="s">
        <v>1853</v>
      </c>
      <c r="G1563" s="241"/>
      <c r="H1563" s="244">
        <v>1.857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0" t="s">
        <v>150</v>
      </c>
      <c r="AU1563" s="250" t="s">
        <v>148</v>
      </c>
      <c r="AV1563" s="14" t="s">
        <v>148</v>
      </c>
      <c r="AW1563" s="14" t="s">
        <v>4</v>
      </c>
      <c r="AX1563" s="14" t="s">
        <v>81</v>
      </c>
      <c r="AY1563" s="250" t="s">
        <v>139</v>
      </c>
    </row>
    <row r="1564" s="12" customFormat="1" ht="22.8" customHeight="1">
      <c r="A1564" s="12"/>
      <c r="B1564" s="199"/>
      <c r="C1564" s="200"/>
      <c r="D1564" s="201" t="s">
        <v>72</v>
      </c>
      <c r="E1564" s="213" t="s">
        <v>1854</v>
      </c>
      <c r="F1564" s="213" t="s">
        <v>1855</v>
      </c>
      <c r="G1564" s="200"/>
      <c r="H1564" s="200"/>
      <c r="I1564" s="203"/>
      <c r="J1564" s="214">
        <f>BK1564</f>
        <v>0</v>
      </c>
      <c r="K1564" s="200"/>
      <c r="L1564" s="205"/>
      <c r="M1564" s="206"/>
      <c r="N1564" s="207"/>
      <c r="O1564" s="207"/>
      <c r="P1564" s="208">
        <f>SUM(P1565:P1654)</f>
        <v>0</v>
      </c>
      <c r="Q1564" s="207"/>
      <c r="R1564" s="208">
        <f>SUM(R1565:R1654)</f>
        <v>0.91347513000000002</v>
      </c>
      <c r="S1564" s="207"/>
      <c r="T1564" s="209">
        <f>SUM(T1565:T1654)</f>
        <v>0.00072000000000000005</v>
      </c>
      <c r="U1564" s="12"/>
      <c r="V1564" s="12"/>
      <c r="W1564" s="12"/>
      <c r="X1564" s="12"/>
      <c r="Y1564" s="12"/>
      <c r="Z1564" s="12"/>
      <c r="AA1564" s="12"/>
      <c r="AB1564" s="12"/>
      <c r="AC1564" s="12"/>
      <c r="AD1564" s="12"/>
      <c r="AE1564" s="12"/>
      <c r="AR1564" s="210" t="s">
        <v>148</v>
      </c>
      <c r="AT1564" s="211" t="s">
        <v>72</v>
      </c>
      <c r="AU1564" s="211" t="s">
        <v>81</v>
      </c>
      <c r="AY1564" s="210" t="s">
        <v>139</v>
      </c>
      <c r="BK1564" s="212">
        <f>SUM(BK1565:BK1654)</f>
        <v>0</v>
      </c>
    </row>
    <row r="1565" s="2" customFormat="1" ht="16.5" customHeight="1">
      <c r="A1565" s="38"/>
      <c r="B1565" s="39"/>
      <c r="C1565" s="215" t="s">
        <v>1856</v>
      </c>
      <c r="D1565" s="215" t="s">
        <v>143</v>
      </c>
      <c r="E1565" s="216" t="s">
        <v>1857</v>
      </c>
      <c r="F1565" s="217" t="s">
        <v>1858</v>
      </c>
      <c r="G1565" s="218" t="s">
        <v>160</v>
      </c>
      <c r="H1565" s="219">
        <v>26.533000000000001</v>
      </c>
      <c r="I1565" s="220"/>
      <c r="J1565" s="221">
        <f>ROUND(I1565*H1565,2)</f>
        <v>0</v>
      </c>
      <c r="K1565" s="222"/>
      <c r="L1565" s="44"/>
      <c r="M1565" s="223" t="s">
        <v>1</v>
      </c>
      <c r="N1565" s="224" t="s">
        <v>39</v>
      </c>
      <c r="O1565" s="91"/>
      <c r="P1565" s="225">
        <f>O1565*H1565</f>
        <v>0</v>
      </c>
      <c r="Q1565" s="225">
        <v>0</v>
      </c>
      <c r="R1565" s="225">
        <f>Q1565*H1565</f>
        <v>0</v>
      </c>
      <c r="S1565" s="225">
        <v>0</v>
      </c>
      <c r="T1565" s="226">
        <f>S1565*H1565</f>
        <v>0</v>
      </c>
      <c r="U1565" s="38"/>
      <c r="V1565" s="38"/>
      <c r="W1565" s="38"/>
      <c r="X1565" s="38"/>
      <c r="Y1565" s="38"/>
      <c r="Z1565" s="38"/>
      <c r="AA1565" s="38"/>
      <c r="AB1565" s="38"/>
      <c r="AC1565" s="38"/>
      <c r="AD1565" s="38"/>
      <c r="AE1565" s="38"/>
      <c r="AR1565" s="227" t="s">
        <v>278</v>
      </c>
      <c r="AT1565" s="227" t="s">
        <v>143</v>
      </c>
      <c r="AU1565" s="227" t="s">
        <v>148</v>
      </c>
      <c r="AY1565" s="17" t="s">
        <v>139</v>
      </c>
      <c r="BE1565" s="228">
        <f>IF(N1565="základní",J1565,0)</f>
        <v>0</v>
      </c>
      <c r="BF1565" s="228">
        <f>IF(N1565="snížená",J1565,0)</f>
        <v>0</v>
      </c>
      <c r="BG1565" s="228">
        <f>IF(N1565="zákl. přenesená",J1565,0)</f>
        <v>0</v>
      </c>
      <c r="BH1565" s="228">
        <f>IF(N1565="sníž. přenesená",J1565,0)</f>
        <v>0</v>
      </c>
      <c r="BI1565" s="228">
        <f>IF(N1565="nulová",J1565,0)</f>
        <v>0</v>
      </c>
      <c r="BJ1565" s="17" t="s">
        <v>148</v>
      </c>
      <c r="BK1565" s="228">
        <f>ROUND(I1565*H1565,2)</f>
        <v>0</v>
      </c>
      <c r="BL1565" s="17" t="s">
        <v>278</v>
      </c>
      <c r="BM1565" s="227" t="s">
        <v>1859</v>
      </c>
    </row>
    <row r="1566" s="13" customFormat="1">
      <c r="A1566" s="13"/>
      <c r="B1566" s="229"/>
      <c r="C1566" s="230"/>
      <c r="D1566" s="231" t="s">
        <v>150</v>
      </c>
      <c r="E1566" s="232" t="s">
        <v>1</v>
      </c>
      <c r="F1566" s="233" t="s">
        <v>218</v>
      </c>
      <c r="G1566" s="230"/>
      <c r="H1566" s="232" t="s">
        <v>1</v>
      </c>
      <c r="I1566" s="234"/>
      <c r="J1566" s="230"/>
      <c r="K1566" s="230"/>
      <c r="L1566" s="235"/>
      <c r="M1566" s="236"/>
      <c r="N1566" s="237"/>
      <c r="O1566" s="237"/>
      <c r="P1566" s="237"/>
      <c r="Q1566" s="237"/>
      <c r="R1566" s="237"/>
      <c r="S1566" s="237"/>
      <c r="T1566" s="238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9" t="s">
        <v>150</v>
      </c>
      <c r="AU1566" s="239" t="s">
        <v>148</v>
      </c>
      <c r="AV1566" s="13" t="s">
        <v>81</v>
      </c>
      <c r="AW1566" s="13" t="s">
        <v>30</v>
      </c>
      <c r="AX1566" s="13" t="s">
        <v>73</v>
      </c>
      <c r="AY1566" s="239" t="s">
        <v>139</v>
      </c>
    </row>
    <row r="1567" s="14" customFormat="1">
      <c r="A1567" s="14"/>
      <c r="B1567" s="240"/>
      <c r="C1567" s="241"/>
      <c r="D1567" s="231" t="s">
        <v>150</v>
      </c>
      <c r="E1567" s="242" t="s">
        <v>1</v>
      </c>
      <c r="F1567" s="243" t="s">
        <v>219</v>
      </c>
      <c r="G1567" s="241"/>
      <c r="H1567" s="244">
        <v>21.109000000000002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150</v>
      </c>
      <c r="AU1567" s="250" t="s">
        <v>148</v>
      </c>
      <c r="AV1567" s="14" t="s">
        <v>148</v>
      </c>
      <c r="AW1567" s="14" t="s">
        <v>30</v>
      </c>
      <c r="AX1567" s="14" t="s">
        <v>73</v>
      </c>
      <c r="AY1567" s="250" t="s">
        <v>139</v>
      </c>
    </row>
    <row r="1568" s="13" customFormat="1">
      <c r="A1568" s="13"/>
      <c r="B1568" s="229"/>
      <c r="C1568" s="230"/>
      <c r="D1568" s="231" t="s">
        <v>150</v>
      </c>
      <c r="E1568" s="232" t="s">
        <v>1</v>
      </c>
      <c r="F1568" s="233" t="s">
        <v>220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150</v>
      </c>
      <c r="AU1568" s="239" t="s">
        <v>148</v>
      </c>
      <c r="AV1568" s="13" t="s">
        <v>81</v>
      </c>
      <c r="AW1568" s="13" t="s">
        <v>30</v>
      </c>
      <c r="AX1568" s="13" t="s">
        <v>73</v>
      </c>
      <c r="AY1568" s="239" t="s">
        <v>139</v>
      </c>
    </row>
    <row r="1569" s="14" customFormat="1">
      <c r="A1569" s="14"/>
      <c r="B1569" s="240"/>
      <c r="C1569" s="241"/>
      <c r="D1569" s="231" t="s">
        <v>150</v>
      </c>
      <c r="E1569" s="242" t="s">
        <v>1</v>
      </c>
      <c r="F1569" s="243" t="s">
        <v>1860</v>
      </c>
      <c r="G1569" s="241"/>
      <c r="H1569" s="244">
        <v>5.4240000000000004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150</v>
      </c>
      <c r="AU1569" s="250" t="s">
        <v>148</v>
      </c>
      <c r="AV1569" s="14" t="s">
        <v>148</v>
      </c>
      <c r="AW1569" s="14" t="s">
        <v>30</v>
      </c>
      <c r="AX1569" s="14" t="s">
        <v>73</v>
      </c>
      <c r="AY1569" s="250" t="s">
        <v>139</v>
      </c>
    </row>
    <row r="1570" s="15" customFormat="1">
      <c r="A1570" s="15"/>
      <c r="B1570" s="251"/>
      <c r="C1570" s="252"/>
      <c r="D1570" s="231" t="s">
        <v>150</v>
      </c>
      <c r="E1570" s="253" t="s">
        <v>1</v>
      </c>
      <c r="F1570" s="254" t="s">
        <v>164</v>
      </c>
      <c r="G1570" s="252"/>
      <c r="H1570" s="255">
        <v>26.533000000000001</v>
      </c>
      <c r="I1570" s="256"/>
      <c r="J1570" s="252"/>
      <c r="K1570" s="252"/>
      <c r="L1570" s="257"/>
      <c r="M1570" s="258"/>
      <c r="N1570" s="259"/>
      <c r="O1570" s="259"/>
      <c r="P1570" s="259"/>
      <c r="Q1570" s="259"/>
      <c r="R1570" s="259"/>
      <c r="S1570" s="259"/>
      <c r="T1570" s="260"/>
      <c r="U1570" s="15"/>
      <c r="V1570" s="15"/>
      <c r="W1570" s="15"/>
      <c r="X1570" s="15"/>
      <c r="Y1570" s="15"/>
      <c r="Z1570" s="15"/>
      <c r="AA1570" s="15"/>
      <c r="AB1570" s="15"/>
      <c r="AC1570" s="15"/>
      <c r="AD1570" s="15"/>
      <c r="AE1570" s="15"/>
      <c r="AT1570" s="261" t="s">
        <v>150</v>
      </c>
      <c r="AU1570" s="261" t="s">
        <v>148</v>
      </c>
      <c r="AV1570" s="15" t="s">
        <v>147</v>
      </c>
      <c r="AW1570" s="15" t="s">
        <v>30</v>
      </c>
      <c r="AX1570" s="15" t="s">
        <v>81</v>
      </c>
      <c r="AY1570" s="261" t="s">
        <v>139</v>
      </c>
    </row>
    <row r="1571" s="2" customFormat="1" ht="16.5" customHeight="1">
      <c r="A1571" s="38"/>
      <c r="B1571" s="39"/>
      <c r="C1571" s="215" t="s">
        <v>1861</v>
      </c>
      <c r="D1571" s="215" t="s">
        <v>143</v>
      </c>
      <c r="E1571" s="216" t="s">
        <v>1862</v>
      </c>
      <c r="F1571" s="217" t="s">
        <v>1863</v>
      </c>
      <c r="G1571" s="218" t="s">
        <v>160</v>
      </c>
      <c r="H1571" s="219">
        <v>26.533000000000001</v>
      </c>
      <c r="I1571" s="220"/>
      <c r="J1571" s="221">
        <f>ROUND(I1571*H1571,2)</f>
        <v>0</v>
      </c>
      <c r="K1571" s="222"/>
      <c r="L1571" s="44"/>
      <c r="M1571" s="223" t="s">
        <v>1</v>
      </c>
      <c r="N1571" s="224" t="s">
        <v>39</v>
      </c>
      <c r="O1571" s="91"/>
      <c r="P1571" s="225">
        <f>O1571*H1571</f>
        <v>0</v>
      </c>
      <c r="Q1571" s="225">
        <v>0.00029999999999999997</v>
      </c>
      <c r="R1571" s="225">
        <f>Q1571*H1571</f>
        <v>0.0079598999999999989</v>
      </c>
      <c r="S1571" s="225">
        <v>0</v>
      </c>
      <c r="T1571" s="226">
        <f>S1571*H1571</f>
        <v>0</v>
      </c>
      <c r="U1571" s="38"/>
      <c r="V1571" s="38"/>
      <c r="W1571" s="38"/>
      <c r="X1571" s="38"/>
      <c r="Y1571" s="38"/>
      <c r="Z1571" s="38"/>
      <c r="AA1571" s="38"/>
      <c r="AB1571" s="38"/>
      <c r="AC1571" s="38"/>
      <c r="AD1571" s="38"/>
      <c r="AE1571" s="38"/>
      <c r="AR1571" s="227" t="s">
        <v>278</v>
      </c>
      <c r="AT1571" s="227" t="s">
        <v>143</v>
      </c>
      <c r="AU1571" s="227" t="s">
        <v>148</v>
      </c>
      <c r="AY1571" s="17" t="s">
        <v>139</v>
      </c>
      <c r="BE1571" s="228">
        <f>IF(N1571="základní",J1571,0)</f>
        <v>0</v>
      </c>
      <c r="BF1571" s="228">
        <f>IF(N1571="snížená",J1571,0)</f>
        <v>0</v>
      </c>
      <c r="BG1571" s="228">
        <f>IF(N1571="zákl. přenesená",J1571,0)</f>
        <v>0</v>
      </c>
      <c r="BH1571" s="228">
        <f>IF(N1571="sníž. přenesená",J1571,0)</f>
        <v>0</v>
      </c>
      <c r="BI1571" s="228">
        <f>IF(N1571="nulová",J1571,0)</f>
        <v>0</v>
      </c>
      <c r="BJ1571" s="17" t="s">
        <v>148</v>
      </c>
      <c r="BK1571" s="228">
        <f>ROUND(I1571*H1571,2)</f>
        <v>0</v>
      </c>
      <c r="BL1571" s="17" t="s">
        <v>278</v>
      </c>
      <c r="BM1571" s="227" t="s">
        <v>1864</v>
      </c>
    </row>
    <row r="1572" s="13" customFormat="1">
      <c r="A1572" s="13"/>
      <c r="B1572" s="229"/>
      <c r="C1572" s="230"/>
      <c r="D1572" s="231" t="s">
        <v>150</v>
      </c>
      <c r="E1572" s="232" t="s">
        <v>1</v>
      </c>
      <c r="F1572" s="233" t="s">
        <v>218</v>
      </c>
      <c r="G1572" s="230"/>
      <c r="H1572" s="232" t="s">
        <v>1</v>
      </c>
      <c r="I1572" s="234"/>
      <c r="J1572" s="230"/>
      <c r="K1572" s="230"/>
      <c r="L1572" s="235"/>
      <c r="M1572" s="236"/>
      <c r="N1572" s="237"/>
      <c r="O1572" s="237"/>
      <c r="P1572" s="237"/>
      <c r="Q1572" s="237"/>
      <c r="R1572" s="237"/>
      <c r="S1572" s="237"/>
      <c r="T1572" s="23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9" t="s">
        <v>150</v>
      </c>
      <c r="AU1572" s="239" t="s">
        <v>148</v>
      </c>
      <c r="AV1572" s="13" t="s">
        <v>81</v>
      </c>
      <c r="AW1572" s="13" t="s">
        <v>30</v>
      </c>
      <c r="AX1572" s="13" t="s">
        <v>73</v>
      </c>
      <c r="AY1572" s="239" t="s">
        <v>139</v>
      </c>
    </row>
    <row r="1573" s="14" customFormat="1">
      <c r="A1573" s="14"/>
      <c r="B1573" s="240"/>
      <c r="C1573" s="241"/>
      <c r="D1573" s="231" t="s">
        <v>150</v>
      </c>
      <c r="E1573" s="242" t="s">
        <v>1</v>
      </c>
      <c r="F1573" s="243" t="s">
        <v>219</v>
      </c>
      <c r="G1573" s="241"/>
      <c r="H1573" s="244">
        <v>21.109000000000002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0" t="s">
        <v>150</v>
      </c>
      <c r="AU1573" s="250" t="s">
        <v>148</v>
      </c>
      <c r="AV1573" s="14" t="s">
        <v>148</v>
      </c>
      <c r="AW1573" s="14" t="s">
        <v>30</v>
      </c>
      <c r="AX1573" s="14" t="s">
        <v>73</v>
      </c>
      <c r="AY1573" s="250" t="s">
        <v>139</v>
      </c>
    </row>
    <row r="1574" s="13" customFormat="1">
      <c r="A1574" s="13"/>
      <c r="B1574" s="229"/>
      <c r="C1574" s="230"/>
      <c r="D1574" s="231" t="s">
        <v>150</v>
      </c>
      <c r="E1574" s="232" t="s">
        <v>1</v>
      </c>
      <c r="F1574" s="233" t="s">
        <v>220</v>
      </c>
      <c r="G1574" s="230"/>
      <c r="H1574" s="232" t="s">
        <v>1</v>
      </c>
      <c r="I1574" s="234"/>
      <c r="J1574" s="230"/>
      <c r="K1574" s="230"/>
      <c r="L1574" s="235"/>
      <c r="M1574" s="236"/>
      <c r="N1574" s="237"/>
      <c r="O1574" s="237"/>
      <c r="P1574" s="237"/>
      <c r="Q1574" s="237"/>
      <c r="R1574" s="237"/>
      <c r="S1574" s="237"/>
      <c r="T1574" s="23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9" t="s">
        <v>150</v>
      </c>
      <c r="AU1574" s="239" t="s">
        <v>148</v>
      </c>
      <c r="AV1574" s="13" t="s">
        <v>81</v>
      </c>
      <c r="AW1574" s="13" t="s">
        <v>30</v>
      </c>
      <c r="AX1574" s="13" t="s">
        <v>73</v>
      </c>
      <c r="AY1574" s="239" t="s">
        <v>139</v>
      </c>
    </row>
    <row r="1575" s="14" customFormat="1">
      <c r="A1575" s="14"/>
      <c r="B1575" s="240"/>
      <c r="C1575" s="241"/>
      <c r="D1575" s="231" t="s">
        <v>150</v>
      </c>
      <c r="E1575" s="242" t="s">
        <v>1</v>
      </c>
      <c r="F1575" s="243" t="s">
        <v>1860</v>
      </c>
      <c r="G1575" s="241"/>
      <c r="H1575" s="244">
        <v>5.4240000000000004</v>
      </c>
      <c r="I1575" s="245"/>
      <c r="J1575" s="241"/>
      <c r="K1575" s="241"/>
      <c r="L1575" s="246"/>
      <c r="M1575" s="247"/>
      <c r="N1575" s="248"/>
      <c r="O1575" s="248"/>
      <c r="P1575" s="248"/>
      <c r="Q1575" s="248"/>
      <c r="R1575" s="248"/>
      <c r="S1575" s="248"/>
      <c r="T1575" s="249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0" t="s">
        <v>150</v>
      </c>
      <c r="AU1575" s="250" t="s">
        <v>148</v>
      </c>
      <c r="AV1575" s="14" t="s">
        <v>148</v>
      </c>
      <c r="AW1575" s="14" t="s">
        <v>30</v>
      </c>
      <c r="AX1575" s="14" t="s">
        <v>73</v>
      </c>
      <c r="AY1575" s="250" t="s">
        <v>139</v>
      </c>
    </row>
    <row r="1576" s="15" customFormat="1">
      <c r="A1576" s="15"/>
      <c r="B1576" s="251"/>
      <c r="C1576" s="252"/>
      <c r="D1576" s="231" t="s">
        <v>150</v>
      </c>
      <c r="E1576" s="253" t="s">
        <v>1</v>
      </c>
      <c r="F1576" s="254" t="s">
        <v>164</v>
      </c>
      <c r="G1576" s="252"/>
      <c r="H1576" s="255">
        <v>26.533000000000001</v>
      </c>
      <c r="I1576" s="256"/>
      <c r="J1576" s="252"/>
      <c r="K1576" s="252"/>
      <c r="L1576" s="257"/>
      <c r="M1576" s="258"/>
      <c r="N1576" s="259"/>
      <c r="O1576" s="259"/>
      <c r="P1576" s="259"/>
      <c r="Q1576" s="259"/>
      <c r="R1576" s="259"/>
      <c r="S1576" s="259"/>
      <c r="T1576" s="260"/>
      <c r="U1576" s="15"/>
      <c r="V1576" s="15"/>
      <c r="W1576" s="15"/>
      <c r="X1576" s="15"/>
      <c r="Y1576" s="15"/>
      <c r="Z1576" s="15"/>
      <c r="AA1576" s="15"/>
      <c r="AB1576" s="15"/>
      <c r="AC1576" s="15"/>
      <c r="AD1576" s="15"/>
      <c r="AE1576" s="15"/>
      <c r="AT1576" s="261" t="s">
        <v>150</v>
      </c>
      <c r="AU1576" s="261" t="s">
        <v>148</v>
      </c>
      <c r="AV1576" s="15" t="s">
        <v>147</v>
      </c>
      <c r="AW1576" s="15" t="s">
        <v>30</v>
      </c>
      <c r="AX1576" s="15" t="s">
        <v>81</v>
      </c>
      <c r="AY1576" s="261" t="s">
        <v>139</v>
      </c>
    </row>
    <row r="1577" s="2" customFormat="1" ht="24.15" customHeight="1">
      <c r="A1577" s="38"/>
      <c r="B1577" s="39"/>
      <c r="C1577" s="215" t="s">
        <v>1865</v>
      </c>
      <c r="D1577" s="215" t="s">
        <v>143</v>
      </c>
      <c r="E1577" s="216" t="s">
        <v>1866</v>
      </c>
      <c r="F1577" s="217" t="s">
        <v>1867</v>
      </c>
      <c r="G1577" s="218" t="s">
        <v>146</v>
      </c>
      <c r="H1577" s="219">
        <v>4</v>
      </c>
      <c r="I1577" s="220"/>
      <c r="J1577" s="221">
        <f>ROUND(I1577*H1577,2)</f>
        <v>0</v>
      </c>
      <c r="K1577" s="222"/>
      <c r="L1577" s="44"/>
      <c r="M1577" s="223" t="s">
        <v>1</v>
      </c>
      <c r="N1577" s="224" t="s">
        <v>39</v>
      </c>
      <c r="O1577" s="91"/>
      <c r="P1577" s="225">
        <f>O1577*H1577</f>
        <v>0</v>
      </c>
      <c r="Q1577" s="225">
        <v>0.00021000000000000001</v>
      </c>
      <c r="R1577" s="225">
        <f>Q1577*H1577</f>
        <v>0.00084000000000000003</v>
      </c>
      <c r="S1577" s="225">
        <v>0</v>
      </c>
      <c r="T1577" s="226">
        <f>S1577*H1577</f>
        <v>0</v>
      </c>
      <c r="U1577" s="38"/>
      <c r="V1577" s="38"/>
      <c r="W1577" s="38"/>
      <c r="X1577" s="38"/>
      <c r="Y1577" s="38"/>
      <c r="Z1577" s="38"/>
      <c r="AA1577" s="38"/>
      <c r="AB1577" s="38"/>
      <c r="AC1577" s="38"/>
      <c r="AD1577" s="38"/>
      <c r="AE1577" s="38"/>
      <c r="AR1577" s="227" t="s">
        <v>278</v>
      </c>
      <c r="AT1577" s="227" t="s">
        <v>143</v>
      </c>
      <c r="AU1577" s="227" t="s">
        <v>148</v>
      </c>
      <c r="AY1577" s="17" t="s">
        <v>139</v>
      </c>
      <c r="BE1577" s="228">
        <f>IF(N1577="základní",J1577,0)</f>
        <v>0</v>
      </c>
      <c r="BF1577" s="228">
        <f>IF(N1577="snížená",J1577,0)</f>
        <v>0</v>
      </c>
      <c r="BG1577" s="228">
        <f>IF(N1577="zákl. přenesená",J1577,0)</f>
        <v>0</v>
      </c>
      <c r="BH1577" s="228">
        <f>IF(N1577="sníž. přenesená",J1577,0)</f>
        <v>0</v>
      </c>
      <c r="BI1577" s="228">
        <f>IF(N1577="nulová",J1577,0)</f>
        <v>0</v>
      </c>
      <c r="BJ1577" s="17" t="s">
        <v>148</v>
      </c>
      <c r="BK1577" s="228">
        <f>ROUND(I1577*H1577,2)</f>
        <v>0</v>
      </c>
      <c r="BL1577" s="17" t="s">
        <v>278</v>
      </c>
      <c r="BM1577" s="227" t="s">
        <v>1868</v>
      </c>
    </row>
    <row r="1578" s="13" customFormat="1">
      <c r="A1578" s="13"/>
      <c r="B1578" s="229"/>
      <c r="C1578" s="230"/>
      <c r="D1578" s="231" t="s">
        <v>150</v>
      </c>
      <c r="E1578" s="232" t="s">
        <v>1</v>
      </c>
      <c r="F1578" s="233" t="s">
        <v>1869</v>
      </c>
      <c r="G1578" s="230"/>
      <c r="H1578" s="232" t="s">
        <v>1</v>
      </c>
      <c r="I1578" s="234"/>
      <c r="J1578" s="230"/>
      <c r="K1578" s="230"/>
      <c r="L1578" s="235"/>
      <c r="M1578" s="236"/>
      <c r="N1578" s="237"/>
      <c r="O1578" s="237"/>
      <c r="P1578" s="237"/>
      <c r="Q1578" s="237"/>
      <c r="R1578" s="237"/>
      <c r="S1578" s="237"/>
      <c r="T1578" s="23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9" t="s">
        <v>150</v>
      </c>
      <c r="AU1578" s="239" t="s">
        <v>148</v>
      </c>
      <c r="AV1578" s="13" t="s">
        <v>81</v>
      </c>
      <c r="AW1578" s="13" t="s">
        <v>30</v>
      </c>
      <c r="AX1578" s="13" t="s">
        <v>73</v>
      </c>
      <c r="AY1578" s="239" t="s">
        <v>139</v>
      </c>
    </row>
    <row r="1579" s="14" customFormat="1">
      <c r="A1579" s="14"/>
      <c r="B1579" s="240"/>
      <c r="C1579" s="241"/>
      <c r="D1579" s="231" t="s">
        <v>150</v>
      </c>
      <c r="E1579" s="242" t="s">
        <v>1</v>
      </c>
      <c r="F1579" s="243" t="s">
        <v>148</v>
      </c>
      <c r="G1579" s="241"/>
      <c r="H1579" s="244">
        <v>2</v>
      </c>
      <c r="I1579" s="245"/>
      <c r="J1579" s="241"/>
      <c r="K1579" s="241"/>
      <c r="L1579" s="246"/>
      <c r="M1579" s="247"/>
      <c r="N1579" s="248"/>
      <c r="O1579" s="248"/>
      <c r="P1579" s="248"/>
      <c r="Q1579" s="248"/>
      <c r="R1579" s="248"/>
      <c r="S1579" s="248"/>
      <c r="T1579" s="249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0" t="s">
        <v>150</v>
      </c>
      <c r="AU1579" s="250" t="s">
        <v>148</v>
      </c>
      <c r="AV1579" s="14" t="s">
        <v>148</v>
      </c>
      <c r="AW1579" s="14" t="s">
        <v>30</v>
      </c>
      <c r="AX1579" s="14" t="s">
        <v>73</v>
      </c>
      <c r="AY1579" s="250" t="s">
        <v>139</v>
      </c>
    </row>
    <row r="1580" s="13" customFormat="1">
      <c r="A1580" s="13"/>
      <c r="B1580" s="229"/>
      <c r="C1580" s="230"/>
      <c r="D1580" s="231" t="s">
        <v>150</v>
      </c>
      <c r="E1580" s="232" t="s">
        <v>1</v>
      </c>
      <c r="F1580" s="233" t="s">
        <v>1870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150</v>
      </c>
      <c r="AU1580" s="239" t="s">
        <v>148</v>
      </c>
      <c r="AV1580" s="13" t="s">
        <v>81</v>
      </c>
      <c r="AW1580" s="13" t="s">
        <v>30</v>
      </c>
      <c r="AX1580" s="13" t="s">
        <v>73</v>
      </c>
      <c r="AY1580" s="239" t="s">
        <v>139</v>
      </c>
    </row>
    <row r="1581" s="14" customFormat="1">
      <c r="A1581" s="14"/>
      <c r="B1581" s="240"/>
      <c r="C1581" s="241"/>
      <c r="D1581" s="231" t="s">
        <v>150</v>
      </c>
      <c r="E1581" s="242" t="s">
        <v>1</v>
      </c>
      <c r="F1581" s="243" t="s">
        <v>148</v>
      </c>
      <c r="G1581" s="241"/>
      <c r="H1581" s="244">
        <v>2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150</v>
      </c>
      <c r="AU1581" s="250" t="s">
        <v>148</v>
      </c>
      <c r="AV1581" s="14" t="s">
        <v>148</v>
      </c>
      <c r="AW1581" s="14" t="s">
        <v>30</v>
      </c>
      <c r="AX1581" s="14" t="s">
        <v>73</v>
      </c>
      <c r="AY1581" s="250" t="s">
        <v>139</v>
      </c>
    </row>
    <row r="1582" s="15" customFormat="1">
      <c r="A1582" s="15"/>
      <c r="B1582" s="251"/>
      <c r="C1582" s="252"/>
      <c r="D1582" s="231" t="s">
        <v>150</v>
      </c>
      <c r="E1582" s="253" t="s">
        <v>1</v>
      </c>
      <c r="F1582" s="254" t="s">
        <v>164</v>
      </c>
      <c r="G1582" s="252"/>
      <c r="H1582" s="255">
        <v>4</v>
      </c>
      <c r="I1582" s="256"/>
      <c r="J1582" s="252"/>
      <c r="K1582" s="252"/>
      <c r="L1582" s="257"/>
      <c r="M1582" s="258"/>
      <c r="N1582" s="259"/>
      <c r="O1582" s="259"/>
      <c r="P1582" s="259"/>
      <c r="Q1582" s="259"/>
      <c r="R1582" s="259"/>
      <c r="S1582" s="259"/>
      <c r="T1582" s="260"/>
      <c r="U1582" s="15"/>
      <c r="V1582" s="15"/>
      <c r="W1582" s="15"/>
      <c r="X1582" s="15"/>
      <c r="Y1582" s="15"/>
      <c r="Z1582" s="15"/>
      <c r="AA1582" s="15"/>
      <c r="AB1582" s="15"/>
      <c r="AC1582" s="15"/>
      <c r="AD1582" s="15"/>
      <c r="AE1582" s="15"/>
      <c r="AT1582" s="261" t="s">
        <v>150</v>
      </c>
      <c r="AU1582" s="261" t="s">
        <v>148</v>
      </c>
      <c r="AV1582" s="15" t="s">
        <v>147</v>
      </c>
      <c r="AW1582" s="15" t="s">
        <v>30</v>
      </c>
      <c r="AX1582" s="15" t="s">
        <v>81</v>
      </c>
      <c r="AY1582" s="261" t="s">
        <v>139</v>
      </c>
    </row>
    <row r="1583" s="2" customFormat="1" ht="33" customHeight="1">
      <c r="A1583" s="38"/>
      <c r="B1583" s="39"/>
      <c r="C1583" s="215" t="s">
        <v>1871</v>
      </c>
      <c r="D1583" s="215" t="s">
        <v>143</v>
      </c>
      <c r="E1583" s="216" t="s">
        <v>1872</v>
      </c>
      <c r="F1583" s="217" t="s">
        <v>1873</v>
      </c>
      <c r="G1583" s="218" t="s">
        <v>160</v>
      </c>
      <c r="H1583" s="219">
        <v>26.533000000000001</v>
      </c>
      <c r="I1583" s="220"/>
      <c r="J1583" s="221">
        <f>ROUND(I1583*H1583,2)</f>
        <v>0</v>
      </c>
      <c r="K1583" s="222"/>
      <c r="L1583" s="44"/>
      <c r="M1583" s="223" t="s">
        <v>1</v>
      </c>
      <c r="N1583" s="224" t="s">
        <v>39</v>
      </c>
      <c r="O1583" s="91"/>
      <c r="P1583" s="225">
        <f>O1583*H1583</f>
        <v>0</v>
      </c>
      <c r="Q1583" s="225">
        <v>0</v>
      </c>
      <c r="R1583" s="225">
        <f>Q1583*H1583</f>
        <v>0</v>
      </c>
      <c r="S1583" s="225">
        <v>0</v>
      </c>
      <c r="T1583" s="226">
        <f>S1583*H1583</f>
        <v>0</v>
      </c>
      <c r="U1583" s="38"/>
      <c r="V1583" s="38"/>
      <c r="W1583" s="38"/>
      <c r="X1583" s="38"/>
      <c r="Y1583" s="38"/>
      <c r="Z1583" s="38"/>
      <c r="AA1583" s="38"/>
      <c r="AB1583" s="38"/>
      <c r="AC1583" s="38"/>
      <c r="AD1583" s="38"/>
      <c r="AE1583" s="38"/>
      <c r="AR1583" s="227" t="s">
        <v>278</v>
      </c>
      <c r="AT1583" s="227" t="s">
        <v>143</v>
      </c>
      <c r="AU1583" s="227" t="s">
        <v>148</v>
      </c>
      <c r="AY1583" s="17" t="s">
        <v>139</v>
      </c>
      <c r="BE1583" s="228">
        <f>IF(N1583="základní",J1583,0)</f>
        <v>0</v>
      </c>
      <c r="BF1583" s="228">
        <f>IF(N1583="snížená",J1583,0)</f>
        <v>0</v>
      </c>
      <c r="BG1583" s="228">
        <f>IF(N1583="zákl. přenesená",J1583,0)</f>
        <v>0</v>
      </c>
      <c r="BH1583" s="228">
        <f>IF(N1583="sníž. přenesená",J1583,0)</f>
        <v>0</v>
      </c>
      <c r="BI1583" s="228">
        <f>IF(N1583="nulová",J1583,0)</f>
        <v>0</v>
      </c>
      <c r="BJ1583" s="17" t="s">
        <v>148</v>
      </c>
      <c r="BK1583" s="228">
        <f>ROUND(I1583*H1583,2)</f>
        <v>0</v>
      </c>
      <c r="BL1583" s="17" t="s">
        <v>278</v>
      </c>
      <c r="BM1583" s="227" t="s">
        <v>1874</v>
      </c>
    </row>
    <row r="1584" s="13" customFormat="1">
      <c r="A1584" s="13"/>
      <c r="B1584" s="229"/>
      <c r="C1584" s="230"/>
      <c r="D1584" s="231" t="s">
        <v>150</v>
      </c>
      <c r="E1584" s="232" t="s">
        <v>1</v>
      </c>
      <c r="F1584" s="233" t="s">
        <v>218</v>
      </c>
      <c r="G1584" s="230"/>
      <c r="H1584" s="232" t="s">
        <v>1</v>
      </c>
      <c r="I1584" s="234"/>
      <c r="J1584" s="230"/>
      <c r="K1584" s="230"/>
      <c r="L1584" s="235"/>
      <c r="M1584" s="236"/>
      <c r="N1584" s="237"/>
      <c r="O1584" s="237"/>
      <c r="P1584" s="237"/>
      <c r="Q1584" s="237"/>
      <c r="R1584" s="237"/>
      <c r="S1584" s="237"/>
      <c r="T1584" s="238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39" t="s">
        <v>150</v>
      </c>
      <c r="AU1584" s="239" t="s">
        <v>148</v>
      </c>
      <c r="AV1584" s="13" t="s">
        <v>81</v>
      </c>
      <c r="AW1584" s="13" t="s">
        <v>30</v>
      </c>
      <c r="AX1584" s="13" t="s">
        <v>73</v>
      </c>
      <c r="AY1584" s="239" t="s">
        <v>139</v>
      </c>
    </row>
    <row r="1585" s="14" customFormat="1">
      <c r="A1585" s="14"/>
      <c r="B1585" s="240"/>
      <c r="C1585" s="241"/>
      <c r="D1585" s="231" t="s">
        <v>150</v>
      </c>
      <c r="E1585" s="242" t="s">
        <v>1</v>
      </c>
      <c r="F1585" s="243" t="s">
        <v>219</v>
      </c>
      <c r="G1585" s="241"/>
      <c r="H1585" s="244">
        <v>21.109000000000002</v>
      </c>
      <c r="I1585" s="245"/>
      <c r="J1585" s="241"/>
      <c r="K1585" s="241"/>
      <c r="L1585" s="246"/>
      <c r="M1585" s="247"/>
      <c r="N1585" s="248"/>
      <c r="O1585" s="248"/>
      <c r="P1585" s="248"/>
      <c r="Q1585" s="248"/>
      <c r="R1585" s="248"/>
      <c r="S1585" s="248"/>
      <c r="T1585" s="249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0" t="s">
        <v>150</v>
      </c>
      <c r="AU1585" s="250" t="s">
        <v>148</v>
      </c>
      <c r="AV1585" s="14" t="s">
        <v>148</v>
      </c>
      <c r="AW1585" s="14" t="s">
        <v>30</v>
      </c>
      <c r="AX1585" s="14" t="s">
        <v>73</v>
      </c>
      <c r="AY1585" s="250" t="s">
        <v>139</v>
      </c>
    </row>
    <row r="1586" s="13" customFormat="1">
      <c r="A1586" s="13"/>
      <c r="B1586" s="229"/>
      <c r="C1586" s="230"/>
      <c r="D1586" s="231" t="s">
        <v>150</v>
      </c>
      <c r="E1586" s="232" t="s">
        <v>1</v>
      </c>
      <c r="F1586" s="233" t="s">
        <v>220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150</v>
      </c>
      <c r="AU1586" s="239" t="s">
        <v>148</v>
      </c>
      <c r="AV1586" s="13" t="s">
        <v>81</v>
      </c>
      <c r="AW1586" s="13" t="s">
        <v>30</v>
      </c>
      <c r="AX1586" s="13" t="s">
        <v>73</v>
      </c>
      <c r="AY1586" s="239" t="s">
        <v>139</v>
      </c>
    </row>
    <row r="1587" s="14" customFormat="1">
      <c r="A1587" s="14"/>
      <c r="B1587" s="240"/>
      <c r="C1587" s="241"/>
      <c r="D1587" s="231" t="s">
        <v>150</v>
      </c>
      <c r="E1587" s="242" t="s">
        <v>1</v>
      </c>
      <c r="F1587" s="243" t="s">
        <v>1860</v>
      </c>
      <c r="G1587" s="241"/>
      <c r="H1587" s="244">
        <v>5.4240000000000004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150</v>
      </c>
      <c r="AU1587" s="250" t="s">
        <v>148</v>
      </c>
      <c r="AV1587" s="14" t="s">
        <v>148</v>
      </c>
      <c r="AW1587" s="14" t="s">
        <v>30</v>
      </c>
      <c r="AX1587" s="14" t="s">
        <v>73</v>
      </c>
      <c r="AY1587" s="250" t="s">
        <v>139</v>
      </c>
    </row>
    <row r="1588" s="15" customFormat="1">
      <c r="A1588" s="15"/>
      <c r="B1588" s="251"/>
      <c r="C1588" s="252"/>
      <c r="D1588" s="231" t="s">
        <v>150</v>
      </c>
      <c r="E1588" s="253" t="s">
        <v>1</v>
      </c>
      <c r="F1588" s="254" t="s">
        <v>164</v>
      </c>
      <c r="G1588" s="252"/>
      <c r="H1588" s="255">
        <v>26.533000000000001</v>
      </c>
      <c r="I1588" s="256"/>
      <c r="J1588" s="252"/>
      <c r="K1588" s="252"/>
      <c r="L1588" s="257"/>
      <c r="M1588" s="258"/>
      <c r="N1588" s="259"/>
      <c r="O1588" s="259"/>
      <c r="P1588" s="259"/>
      <c r="Q1588" s="259"/>
      <c r="R1588" s="259"/>
      <c r="S1588" s="259"/>
      <c r="T1588" s="260"/>
      <c r="U1588" s="15"/>
      <c r="V1588" s="15"/>
      <c r="W1588" s="15"/>
      <c r="X1588" s="15"/>
      <c r="Y1588" s="15"/>
      <c r="Z1588" s="15"/>
      <c r="AA1588" s="15"/>
      <c r="AB1588" s="15"/>
      <c r="AC1588" s="15"/>
      <c r="AD1588" s="15"/>
      <c r="AE1588" s="15"/>
      <c r="AT1588" s="261" t="s">
        <v>150</v>
      </c>
      <c r="AU1588" s="261" t="s">
        <v>148</v>
      </c>
      <c r="AV1588" s="15" t="s">
        <v>147</v>
      </c>
      <c r="AW1588" s="15" t="s">
        <v>30</v>
      </c>
      <c r="AX1588" s="15" t="s">
        <v>81</v>
      </c>
      <c r="AY1588" s="261" t="s">
        <v>139</v>
      </c>
    </row>
    <row r="1589" s="2" customFormat="1" ht="37.8" customHeight="1">
      <c r="A1589" s="38"/>
      <c r="B1589" s="39"/>
      <c r="C1589" s="215" t="s">
        <v>1875</v>
      </c>
      <c r="D1589" s="215" t="s">
        <v>143</v>
      </c>
      <c r="E1589" s="216" t="s">
        <v>1876</v>
      </c>
      <c r="F1589" s="217" t="s">
        <v>1877</v>
      </c>
      <c r="G1589" s="218" t="s">
        <v>160</v>
      </c>
      <c r="H1589" s="219">
        <v>26.533000000000001</v>
      </c>
      <c r="I1589" s="220"/>
      <c r="J1589" s="221">
        <f>ROUND(I1589*H1589,2)</f>
        <v>0</v>
      </c>
      <c r="K1589" s="222"/>
      <c r="L1589" s="44"/>
      <c r="M1589" s="223" t="s">
        <v>1</v>
      </c>
      <c r="N1589" s="224" t="s">
        <v>39</v>
      </c>
      <c r="O1589" s="91"/>
      <c r="P1589" s="225">
        <f>O1589*H1589</f>
        <v>0</v>
      </c>
      <c r="Q1589" s="225">
        <v>0.0089999999999999993</v>
      </c>
      <c r="R1589" s="225">
        <f>Q1589*H1589</f>
        <v>0.23879699999999998</v>
      </c>
      <c r="S1589" s="225">
        <v>0</v>
      </c>
      <c r="T1589" s="226">
        <f>S1589*H1589</f>
        <v>0</v>
      </c>
      <c r="U1589" s="38"/>
      <c r="V1589" s="38"/>
      <c r="W1589" s="38"/>
      <c r="X1589" s="38"/>
      <c r="Y1589" s="38"/>
      <c r="Z1589" s="38"/>
      <c r="AA1589" s="38"/>
      <c r="AB1589" s="38"/>
      <c r="AC1589" s="38"/>
      <c r="AD1589" s="38"/>
      <c r="AE1589" s="38"/>
      <c r="AR1589" s="227" t="s">
        <v>278</v>
      </c>
      <c r="AT1589" s="227" t="s">
        <v>143</v>
      </c>
      <c r="AU1589" s="227" t="s">
        <v>148</v>
      </c>
      <c r="AY1589" s="17" t="s">
        <v>139</v>
      </c>
      <c r="BE1589" s="228">
        <f>IF(N1589="základní",J1589,0)</f>
        <v>0</v>
      </c>
      <c r="BF1589" s="228">
        <f>IF(N1589="snížená",J1589,0)</f>
        <v>0</v>
      </c>
      <c r="BG1589" s="228">
        <f>IF(N1589="zákl. přenesená",J1589,0)</f>
        <v>0</v>
      </c>
      <c r="BH1589" s="228">
        <f>IF(N1589="sníž. přenesená",J1589,0)</f>
        <v>0</v>
      </c>
      <c r="BI1589" s="228">
        <f>IF(N1589="nulová",J1589,0)</f>
        <v>0</v>
      </c>
      <c r="BJ1589" s="17" t="s">
        <v>148</v>
      </c>
      <c r="BK1589" s="228">
        <f>ROUND(I1589*H1589,2)</f>
        <v>0</v>
      </c>
      <c r="BL1589" s="17" t="s">
        <v>278</v>
      </c>
      <c r="BM1589" s="227" t="s">
        <v>1878</v>
      </c>
    </row>
    <row r="1590" s="13" customFormat="1">
      <c r="A1590" s="13"/>
      <c r="B1590" s="229"/>
      <c r="C1590" s="230"/>
      <c r="D1590" s="231" t="s">
        <v>150</v>
      </c>
      <c r="E1590" s="232" t="s">
        <v>1</v>
      </c>
      <c r="F1590" s="233" t="s">
        <v>218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150</v>
      </c>
      <c r="AU1590" s="239" t="s">
        <v>148</v>
      </c>
      <c r="AV1590" s="13" t="s">
        <v>81</v>
      </c>
      <c r="AW1590" s="13" t="s">
        <v>30</v>
      </c>
      <c r="AX1590" s="13" t="s">
        <v>73</v>
      </c>
      <c r="AY1590" s="239" t="s">
        <v>139</v>
      </c>
    </row>
    <row r="1591" s="14" customFormat="1">
      <c r="A1591" s="14"/>
      <c r="B1591" s="240"/>
      <c r="C1591" s="241"/>
      <c r="D1591" s="231" t="s">
        <v>150</v>
      </c>
      <c r="E1591" s="242" t="s">
        <v>1</v>
      </c>
      <c r="F1591" s="243" t="s">
        <v>219</v>
      </c>
      <c r="G1591" s="241"/>
      <c r="H1591" s="244">
        <v>21.109000000000002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150</v>
      </c>
      <c r="AU1591" s="250" t="s">
        <v>148</v>
      </c>
      <c r="AV1591" s="14" t="s">
        <v>148</v>
      </c>
      <c r="AW1591" s="14" t="s">
        <v>30</v>
      </c>
      <c r="AX1591" s="14" t="s">
        <v>73</v>
      </c>
      <c r="AY1591" s="250" t="s">
        <v>139</v>
      </c>
    </row>
    <row r="1592" s="13" customFormat="1">
      <c r="A1592" s="13"/>
      <c r="B1592" s="229"/>
      <c r="C1592" s="230"/>
      <c r="D1592" s="231" t="s">
        <v>150</v>
      </c>
      <c r="E1592" s="232" t="s">
        <v>1</v>
      </c>
      <c r="F1592" s="233" t="s">
        <v>220</v>
      </c>
      <c r="G1592" s="230"/>
      <c r="H1592" s="232" t="s">
        <v>1</v>
      </c>
      <c r="I1592" s="234"/>
      <c r="J1592" s="230"/>
      <c r="K1592" s="230"/>
      <c r="L1592" s="235"/>
      <c r="M1592" s="236"/>
      <c r="N1592" s="237"/>
      <c r="O1592" s="237"/>
      <c r="P1592" s="237"/>
      <c r="Q1592" s="237"/>
      <c r="R1592" s="237"/>
      <c r="S1592" s="237"/>
      <c r="T1592" s="238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39" t="s">
        <v>150</v>
      </c>
      <c r="AU1592" s="239" t="s">
        <v>148</v>
      </c>
      <c r="AV1592" s="13" t="s">
        <v>81</v>
      </c>
      <c r="AW1592" s="13" t="s">
        <v>30</v>
      </c>
      <c r="AX1592" s="13" t="s">
        <v>73</v>
      </c>
      <c r="AY1592" s="239" t="s">
        <v>139</v>
      </c>
    </row>
    <row r="1593" s="14" customFormat="1">
      <c r="A1593" s="14"/>
      <c r="B1593" s="240"/>
      <c r="C1593" s="241"/>
      <c r="D1593" s="231" t="s">
        <v>150</v>
      </c>
      <c r="E1593" s="242" t="s">
        <v>1</v>
      </c>
      <c r="F1593" s="243" t="s">
        <v>1860</v>
      </c>
      <c r="G1593" s="241"/>
      <c r="H1593" s="244">
        <v>5.4240000000000004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0" t="s">
        <v>150</v>
      </c>
      <c r="AU1593" s="250" t="s">
        <v>148</v>
      </c>
      <c r="AV1593" s="14" t="s">
        <v>148</v>
      </c>
      <c r="AW1593" s="14" t="s">
        <v>30</v>
      </c>
      <c r="AX1593" s="14" t="s">
        <v>73</v>
      </c>
      <c r="AY1593" s="250" t="s">
        <v>139</v>
      </c>
    </row>
    <row r="1594" s="15" customFormat="1">
      <c r="A1594" s="15"/>
      <c r="B1594" s="251"/>
      <c r="C1594" s="252"/>
      <c r="D1594" s="231" t="s">
        <v>150</v>
      </c>
      <c r="E1594" s="253" t="s">
        <v>1</v>
      </c>
      <c r="F1594" s="254" t="s">
        <v>164</v>
      </c>
      <c r="G1594" s="252"/>
      <c r="H1594" s="255">
        <v>26.533000000000001</v>
      </c>
      <c r="I1594" s="256"/>
      <c r="J1594" s="252"/>
      <c r="K1594" s="252"/>
      <c r="L1594" s="257"/>
      <c r="M1594" s="258"/>
      <c r="N1594" s="259"/>
      <c r="O1594" s="259"/>
      <c r="P1594" s="259"/>
      <c r="Q1594" s="259"/>
      <c r="R1594" s="259"/>
      <c r="S1594" s="259"/>
      <c r="T1594" s="260"/>
      <c r="U1594" s="15"/>
      <c r="V1594" s="15"/>
      <c r="W1594" s="15"/>
      <c r="X1594" s="15"/>
      <c r="Y1594" s="15"/>
      <c r="Z1594" s="15"/>
      <c r="AA1594" s="15"/>
      <c r="AB1594" s="15"/>
      <c r="AC1594" s="15"/>
      <c r="AD1594" s="15"/>
      <c r="AE1594" s="15"/>
      <c r="AT1594" s="261" t="s">
        <v>150</v>
      </c>
      <c r="AU1594" s="261" t="s">
        <v>148</v>
      </c>
      <c r="AV1594" s="15" t="s">
        <v>147</v>
      </c>
      <c r="AW1594" s="15" t="s">
        <v>30</v>
      </c>
      <c r="AX1594" s="15" t="s">
        <v>81</v>
      </c>
      <c r="AY1594" s="261" t="s">
        <v>139</v>
      </c>
    </row>
    <row r="1595" s="2" customFormat="1" ht="16.5" customHeight="1">
      <c r="A1595" s="38"/>
      <c r="B1595" s="39"/>
      <c r="C1595" s="262" t="s">
        <v>1879</v>
      </c>
      <c r="D1595" s="262" t="s">
        <v>479</v>
      </c>
      <c r="E1595" s="263" t="s">
        <v>1880</v>
      </c>
      <c r="F1595" s="264" t="s">
        <v>1881</v>
      </c>
      <c r="G1595" s="265" t="s">
        <v>160</v>
      </c>
      <c r="H1595" s="266">
        <v>33.963000000000001</v>
      </c>
      <c r="I1595" s="267"/>
      <c r="J1595" s="268">
        <f>ROUND(I1595*H1595,2)</f>
        <v>0</v>
      </c>
      <c r="K1595" s="269"/>
      <c r="L1595" s="270"/>
      <c r="M1595" s="271" t="s">
        <v>1</v>
      </c>
      <c r="N1595" s="272" t="s">
        <v>39</v>
      </c>
      <c r="O1595" s="91"/>
      <c r="P1595" s="225">
        <f>O1595*H1595</f>
        <v>0</v>
      </c>
      <c r="Q1595" s="225">
        <v>0.018499999999999999</v>
      </c>
      <c r="R1595" s="225">
        <f>Q1595*H1595</f>
        <v>0.62831550000000003</v>
      </c>
      <c r="S1595" s="225">
        <v>0</v>
      </c>
      <c r="T1595" s="226">
        <f>S1595*H1595</f>
        <v>0</v>
      </c>
      <c r="U1595" s="38"/>
      <c r="V1595" s="38"/>
      <c r="W1595" s="38"/>
      <c r="X1595" s="38"/>
      <c r="Y1595" s="38"/>
      <c r="Z1595" s="38"/>
      <c r="AA1595" s="38"/>
      <c r="AB1595" s="38"/>
      <c r="AC1595" s="38"/>
      <c r="AD1595" s="38"/>
      <c r="AE1595" s="38"/>
      <c r="AR1595" s="227" t="s">
        <v>373</v>
      </c>
      <c r="AT1595" s="227" t="s">
        <v>479</v>
      </c>
      <c r="AU1595" s="227" t="s">
        <v>148</v>
      </c>
      <c r="AY1595" s="17" t="s">
        <v>139</v>
      </c>
      <c r="BE1595" s="228">
        <f>IF(N1595="základní",J1595,0)</f>
        <v>0</v>
      </c>
      <c r="BF1595" s="228">
        <f>IF(N1595="snížená",J1595,0)</f>
        <v>0</v>
      </c>
      <c r="BG1595" s="228">
        <f>IF(N1595="zákl. přenesená",J1595,0)</f>
        <v>0</v>
      </c>
      <c r="BH1595" s="228">
        <f>IF(N1595="sníž. přenesená",J1595,0)</f>
        <v>0</v>
      </c>
      <c r="BI1595" s="228">
        <f>IF(N1595="nulová",J1595,0)</f>
        <v>0</v>
      </c>
      <c r="BJ1595" s="17" t="s">
        <v>148</v>
      </c>
      <c r="BK1595" s="228">
        <f>ROUND(I1595*H1595,2)</f>
        <v>0</v>
      </c>
      <c r="BL1595" s="17" t="s">
        <v>278</v>
      </c>
      <c r="BM1595" s="227" t="s">
        <v>1882</v>
      </c>
    </row>
    <row r="1596" s="14" customFormat="1">
      <c r="A1596" s="14"/>
      <c r="B1596" s="240"/>
      <c r="C1596" s="241"/>
      <c r="D1596" s="231" t="s">
        <v>150</v>
      </c>
      <c r="E1596" s="242" t="s">
        <v>1</v>
      </c>
      <c r="F1596" s="243" t="s">
        <v>1883</v>
      </c>
      <c r="G1596" s="241"/>
      <c r="H1596" s="244">
        <v>26.533000000000001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150</v>
      </c>
      <c r="AU1596" s="250" t="s">
        <v>148</v>
      </c>
      <c r="AV1596" s="14" t="s">
        <v>148</v>
      </c>
      <c r="AW1596" s="14" t="s">
        <v>30</v>
      </c>
      <c r="AX1596" s="14" t="s">
        <v>73</v>
      </c>
      <c r="AY1596" s="250" t="s">
        <v>139</v>
      </c>
    </row>
    <row r="1597" s="13" customFormat="1">
      <c r="A1597" s="13"/>
      <c r="B1597" s="229"/>
      <c r="C1597" s="230"/>
      <c r="D1597" s="231" t="s">
        <v>150</v>
      </c>
      <c r="E1597" s="232" t="s">
        <v>1</v>
      </c>
      <c r="F1597" s="233" t="s">
        <v>1884</v>
      </c>
      <c r="G1597" s="230"/>
      <c r="H1597" s="232" t="s">
        <v>1</v>
      </c>
      <c r="I1597" s="234"/>
      <c r="J1597" s="230"/>
      <c r="K1597" s="230"/>
      <c r="L1597" s="235"/>
      <c r="M1597" s="236"/>
      <c r="N1597" s="237"/>
      <c r="O1597" s="237"/>
      <c r="P1597" s="237"/>
      <c r="Q1597" s="237"/>
      <c r="R1597" s="237"/>
      <c r="S1597" s="237"/>
      <c r="T1597" s="238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39" t="s">
        <v>150</v>
      </c>
      <c r="AU1597" s="239" t="s">
        <v>148</v>
      </c>
      <c r="AV1597" s="13" t="s">
        <v>81</v>
      </c>
      <c r="AW1597" s="13" t="s">
        <v>30</v>
      </c>
      <c r="AX1597" s="13" t="s">
        <v>73</v>
      </c>
      <c r="AY1597" s="239" t="s">
        <v>139</v>
      </c>
    </row>
    <row r="1598" s="14" customFormat="1">
      <c r="A1598" s="14"/>
      <c r="B1598" s="240"/>
      <c r="C1598" s="241"/>
      <c r="D1598" s="231" t="s">
        <v>150</v>
      </c>
      <c r="E1598" s="242" t="s">
        <v>1</v>
      </c>
      <c r="F1598" s="243" t="s">
        <v>140</v>
      </c>
      <c r="G1598" s="241"/>
      <c r="H1598" s="244">
        <v>3</v>
      </c>
      <c r="I1598" s="245"/>
      <c r="J1598" s="241"/>
      <c r="K1598" s="241"/>
      <c r="L1598" s="246"/>
      <c r="M1598" s="247"/>
      <c r="N1598" s="248"/>
      <c r="O1598" s="248"/>
      <c r="P1598" s="248"/>
      <c r="Q1598" s="248"/>
      <c r="R1598" s="248"/>
      <c r="S1598" s="248"/>
      <c r="T1598" s="24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0" t="s">
        <v>150</v>
      </c>
      <c r="AU1598" s="250" t="s">
        <v>148</v>
      </c>
      <c r="AV1598" s="14" t="s">
        <v>148</v>
      </c>
      <c r="AW1598" s="14" t="s">
        <v>30</v>
      </c>
      <c r="AX1598" s="14" t="s">
        <v>73</v>
      </c>
      <c r="AY1598" s="250" t="s">
        <v>139</v>
      </c>
    </row>
    <row r="1599" s="15" customFormat="1">
      <c r="A1599" s="15"/>
      <c r="B1599" s="251"/>
      <c r="C1599" s="252"/>
      <c r="D1599" s="231" t="s">
        <v>150</v>
      </c>
      <c r="E1599" s="253" t="s">
        <v>1</v>
      </c>
      <c r="F1599" s="254" t="s">
        <v>164</v>
      </c>
      <c r="G1599" s="252"/>
      <c r="H1599" s="255">
        <v>29.533000000000001</v>
      </c>
      <c r="I1599" s="256"/>
      <c r="J1599" s="252"/>
      <c r="K1599" s="252"/>
      <c r="L1599" s="257"/>
      <c r="M1599" s="258"/>
      <c r="N1599" s="259"/>
      <c r="O1599" s="259"/>
      <c r="P1599" s="259"/>
      <c r="Q1599" s="259"/>
      <c r="R1599" s="259"/>
      <c r="S1599" s="259"/>
      <c r="T1599" s="260"/>
      <c r="U1599" s="15"/>
      <c r="V1599" s="15"/>
      <c r="W1599" s="15"/>
      <c r="X1599" s="15"/>
      <c r="Y1599" s="15"/>
      <c r="Z1599" s="15"/>
      <c r="AA1599" s="15"/>
      <c r="AB1599" s="15"/>
      <c r="AC1599" s="15"/>
      <c r="AD1599" s="15"/>
      <c r="AE1599" s="15"/>
      <c r="AT1599" s="261" t="s">
        <v>150</v>
      </c>
      <c r="AU1599" s="261" t="s">
        <v>148</v>
      </c>
      <c r="AV1599" s="15" t="s">
        <v>147</v>
      </c>
      <c r="AW1599" s="15" t="s">
        <v>30</v>
      </c>
      <c r="AX1599" s="15" t="s">
        <v>81</v>
      </c>
      <c r="AY1599" s="261" t="s">
        <v>139</v>
      </c>
    </row>
    <row r="1600" s="14" customFormat="1">
      <c r="A1600" s="14"/>
      <c r="B1600" s="240"/>
      <c r="C1600" s="241"/>
      <c r="D1600" s="231" t="s">
        <v>150</v>
      </c>
      <c r="E1600" s="241"/>
      <c r="F1600" s="243" t="s">
        <v>1885</v>
      </c>
      <c r="G1600" s="241"/>
      <c r="H1600" s="244">
        <v>33.963000000000001</v>
      </c>
      <c r="I1600" s="245"/>
      <c r="J1600" s="241"/>
      <c r="K1600" s="241"/>
      <c r="L1600" s="246"/>
      <c r="M1600" s="247"/>
      <c r="N1600" s="248"/>
      <c r="O1600" s="248"/>
      <c r="P1600" s="248"/>
      <c r="Q1600" s="248"/>
      <c r="R1600" s="248"/>
      <c r="S1600" s="248"/>
      <c r="T1600" s="24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0" t="s">
        <v>150</v>
      </c>
      <c r="AU1600" s="250" t="s">
        <v>148</v>
      </c>
      <c r="AV1600" s="14" t="s">
        <v>148</v>
      </c>
      <c r="AW1600" s="14" t="s">
        <v>4</v>
      </c>
      <c r="AX1600" s="14" t="s">
        <v>81</v>
      </c>
      <c r="AY1600" s="250" t="s">
        <v>139</v>
      </c>
    </row>
    <row r="1601" s="2" customFormat="1" ht="24.15" customHeight="1">
      <c r="A1601" s="38"/>
      <c r="B1601" s="39"/>
      <c r="C1601" s="215" t="s">
        <v>1886</v>
      </c>
      <c r="D1601" s="215" t="s">
        <v>143</v>
      </c>
      <c r="E1601" s="216" t="s">
        <v>1887</v>
      </c>
      <c r="F1601" s="217" t="s">
        <v>1888</v>
      </c>
      <c r="G1601" s="218" t="s">
        <v>160</v>
      </c>
      <c r="H1601" s="219">
        <v>0.75</v>
      </c>
      <c r="I1601" s="220"/>
      <c r="J1601" s="221">
        <f>ROUND(I1601*H1601,2)</f>
        <v>0</v>
      </c>
      <c r="K1601" s="222"/>
      <c r="L1601" s="44"/>
      <c r="M1601" s="223" t="s">
        <v>1</v>
      </c>
      <c r="N1601" s="224" t="s">
        <v>39</v>
      </c>
      <c r="O1601" s="91"/>
      <c r="P1601" s="225">
        <f>O1601*H1601</f>
        <v>0</v>
      </c>
      <c r="Q1601" s="225">
        <v>0.00058</v>
      </c>
      <c r="R1601" s="225">
        <f>Q1601*H1601</f>
        <v>0.000435</v>
      </c>
      <c r="S1601" s="225">
        <v>0</v>
      </c>
      <c r="T1601" s="226">
        <f>S1601*H1601</f>
        <v>0</v>
      </c>
      <c r="U1601" s="38"/>
      <c r="V1601" s="38"/>
      <c r="W1601" s="38"/>
      <c r="X1601" s="38"/>
      <c r="Y1601" s="38"/>
      <c r="Z1601" s="38"/>
      <c r="AA1601" s="38"/>
      <c r="AB1601" s="38"/>
      <c r="AC1601" s="38"/>
      <c r="AD1601" s="38"/>
      <c r="AE1601" s="38"/>
      <c r="AR1601" s="227" t="s">
        <v>278</v>
      </c>
      <c r="AT1601" s="227" t="s">
        <v>143</v>
      </c>
      <c r="AU1601" s="227" t="s">
        <v>148</v>
      </c>
      <c r="AY1601" s="17" t="s">
        <v>139</v>
      </c>
      <c r="BE1601" s="228">
        <f>IF(N1601="základní",J1601,0)</f>
        <v>0</v>
      </c>
      <c r="BF1601" s="228">
        <f>IF(N1601="snížená",J1601,0)</f>
        <v>0</v>
      </c>
      <c r="BG1601" s="228">
        <f>IF(N1601="zákl. přenesená",J1601,0)</f>
        <v>0</v>
      </c>
      <c r="BH1601" s="228">
        <f>IF(N1601="sníž. přenesená",J1601,0)</f>
        <v>0</v>
      </c>
      <c r="BI1601" s="228">
        <f>IF(N1601="nulová",J1601,0)</f>
        <v>0</v>
      </c>
      <c r="BJ1601" s="17" t="s">
        <v>148</v>
      </c>
      <c r="BK1601" s="228">
        <f>ROUND(I1601*H1601,2)</f>
        <v>0</v>
      </c>
      <c r="BL1601" s="17" t="s">
        <v>278</v>
      </c>
      <c r="BM1601" s="227" t="s">
        <v>1889</v>
      </c>
    </row>
    <row r="1602" s="2" customFormat="1" ht="24.15" customHeight="1">
      <c r="A1602" s="38"/>
      <c r="B1602" s="39"/>
      <c r="C1602" s="262" t="s">
        <v>1890</v>
      </c>
      <c r="D1602" s="262" t="s">
        <v>479</v>
      </c>
      <c r="E1602" s="263" t="s">
        <v>1891</v>
      </c>
      <c r="F1602" s="264" t="s">
        <v>1892</v>
      </c>
      <c r="G1602" s="265" t="s">
        <v>160</v>
      </c>
      <c r="H1602" s="266">
        <v>0.82499999999999996</v>
      </c>
      <c r="I1602" s="267"/>
      <c r="J1602" s="268">
        <f>ROUND(I1602*H1602,2)</f>
        <v>0</v>
      </c>
      <c r="K1602" s="269"/>
      <c r="L1602" s="270"/>
      <c r="M1602" s="271" t="s">
        <v>1</v>
      </c>
      <c r="N1602" s="272" t="s">
        <v>39</v>
      </c>
      <c r="O1602" s="91"/>
      <c r="P1602" s="225">
        <f>O1602*H1602</f>
        <v>0</v>
      </c>
      <c r="Q1602" s="225">
        <v>0.012</v>
      </c>
      <c r="R1602" s="225">
        <f>Q1602*H1602</f>
        <v>0.0098999999999999991</v>
      </c>
      <c r="S1602" s="225">
        <v>0</v>
      </c>
      <c r="T1602" s="226">
        <f>S1602*H1602</f>
        <v>0</v>
      </c>
      <c r="U1602" s="38"/>
      <c r="V1602" s="38"/>
      <c r="W1602" s="38"/>
      <c r="X1602" s="38"/>
      <c r="Y1602" s="38"/>
      <c r="Z1602" s="38"/>
      <c r="AA1602" s="38"/>
      <c r="AB1602" s="38"/>
      <c r="AC1602" s="38"/>
      <c r="AD1602" s="38"/>
      <c r="AE1602" s="38"/>
      <c r="AR1602" s="227" t="s">
        <v>373</v>
      </c>
      <c r="AT1602" s="227" t="s">
        <v>479</v>
      </c>
      <c r="AU1602" s="227" t="s">
        <v>148</v>
      </c>
      <c r="AY1602" s="17" t="s">
        <v>139</v>
      </c>
      <c r="BE1602" s="228">
        <f>IF(N1602="základní",J1602,0)</f>
        <v>0</v>
      </c>
      <c r="BF1602" s="228">
        <f>IF(N1602="snížená",J1602,0)</f>
        <v>0</v>
      </c>
      <c r="BG1602" s="228">
        <f>IF(N1602="zákl. přenesená",J1602,0)</f>
        <v>0</v>
      </c>
      <c r="BH1602" s="228">
        <f>IF(N1602="sníž. přenesená",J1602,0)</f>
        <v>0</v>
      </c>
      <c r="BI1602" s="228">
        <f>IF(N1602="nulová",J1602,0)</f>
        <v>0</v>
      </c>
      <c r="BJ1602" s="17" t="s">
        <v>148</v>
      </c>
      <c r="BK1602" s="228">
        <f>ROUND(I1602*H1602,2)</f>
        <v>0</v>
      </c>
      <c r="BL1602" s="17" t="s">
        <v>278</v>
      </c>
      <c r="BM1602" s="227" t="s">
        <v>1893</v>
      </c>
    </row>
    <row r="1603" s="13" customFormat="1">
      <c r="A1603" s="13"/>
      <c r="B1603" s="229"/>
      <c r="C1603" s="230"/>
      <c r="D1603" s="231" t="s">
        <v>150</v>
      </c>
      <c r="E1603" s="232" t="s">
        <v>1</v>
      </c>
      <c r="F1603" s="233" t="s">
        <v>1894</v>
      </c>
      <c r="G1603" s="230"/>
      <c r="H1603" s="232" t="s">
        <v>1</v>
      </c>
      <c r="I1603" s="234"/>
      <c r="J1603" s="230"/>
      <c r="K1603" s="230"/>
      <c r="L1603" s="235"/>
      <c r="M1603" s="236"/>
      <c r="N1603" s="237"/>
      <c r="O1603" s="237"/>
      <c r="P1603" s="237"/>
      <c r="Q1603" s="237"/>
      <c r="R1603" s="237"/>
      <c r="S1603" s="237"/>
      <c r="T1603" s="238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39" t="s">
        <v>150</v>
      </c>
      <c r="AU1603" s="239" t="s">
        <v>148</v>
      </c>
      <c r="AV1603" s="13" t="s">
        <v>81</v>
      </c>
      <c r="AW1603" s="13" t="s">
        <v>30</v>
      </c>
      <c r="AX1603" s="13" t="s">
        <v>73</v>
      </c>
      <c r="AY1603" s="239" t="s">
        <v>139</v>
      </c>
    </row>
    <row r="1604" s="14" customFormat="1">
      <c r="A1604" s="14"/>
      <c r="B1604" s="240"/>
      <c r="C1604" s="241"/>
      <c r="D1604" s="231" t="s">
        <v>150</v>
      </c>
      <c r="E1604" s="242" t="s">
        <v>1</v>
      </c>
      <c r="F1604" s="243" t="s">
        <v>1895</v>
      </c>
      <c r="G1604" s="241"/>
      <c r="H1604" s="244">
        <v>0.75</v>
      </c>
      <c r="I1604" s="245"/>
      <c r="J1604" s="241"/>
      <c r="K1604" s="241"/>
      <c r="L1604" s="246"/>
      <c r="M1604" s="247"/>
      <c r="N1604" s="248"/>
      <c r="O1604" s="248"/>
      <c r="P1604" s="248"/>
      <c r="Q1604" s="248"/>
      <c r="R1604" s="248"/>
      <c r="S1604" s="248"/>
      <c r="T1604" s="249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0" t="s">
        <v>150</v>
      </c>
      <c r="AU1604" s="250" t="s">
        <v>148</v>
      </c>
      <c r="AV1604" s="14" t="s">
        <v>148</v>
      </c>
      <c r="AW1604" s="14" t="s">
        <v>30</v>
      </c>
      <c r="AX1604" s="14" t="s">
        <v>81</v>
      </c>
      <c r="AY1604" s="250" t="s">
        <v>139</v>
      </c>
    </row>
    <row r="1605" s="14" customFormat="1">
      <c r="A1605" s="14"/>
      <c r="B1605" s="240"/>
      <c r="C1605" s="241"/>
      <c r="D1605" s="231" t="s">
        <v>150</v>
      </c>
      <c r="E1605" s="241"/>
      <c r="F1605" s="243" t="s">
        <v>1896</v>
      </c>
      <c r="G1605" s="241"/>
      <c r="H1605" s="244">
        <v>0.82499999999999996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150</v>
      </c>
      <c r="AU1605" s="250" t="s">
        <v>148</v>
      </c>
      <c r="AV1605" s="14" t="s">
        <v>148</v>
      </c>
      <c r="AW1605" s="14" t="s">
        <v>4</v>
      </c>
      <c r="AX1605" s="14" t="s">
        <v>81</v>
      </c>
      <c r="AY1605" s="250" t="s">
        <v>139</v>
      </c>
    </row>
    <row r="1606" s="2" customFormat="1" ht="24.15" customHeight="1">
      <c r="A1606" s="38"/>
      <c r="B1606" s="39"/>
      <c r="C1606" s="215" t="s">
        <v>1897</v>
      </c>
      <c r="D1606" s="215" t="s">
        <v>143</v>
      </c>
      <c r="E1606" s="216" t="s">
        <v>1898</v>
      </c>
      <c r="F1606" s="217" t="s">
        <v>1899</v>
      </c>
      <c r="G1606" s="218" t="s">
        <v>146</v>
      </c>
      <c r="H1606" s="219">
        <v>2</v>
      </c>
      <c r="I1606" s="220"/>
      <c r="J1606" s="221">
        <f>ROUND(I1606*H1606,2)</f>
        <v>0</v>
      </c>
      <c r="K1606" s="222"/>
      <c r="L1606" s="44"/>
      <c r="M1606" s="223" t="s">
        <v>1</v>
      </c>
      <c r="N1606" s="224" t="s">
        <v>39</v>
      </c>
      <c r="O1606" s="91"/>
      <c r="P1606" s="225">
        <f>O1606*H1606</f>
        <v>0</v>
      </c>
      <c r="Q1606" s="225">
        <v>0</v>
      </c>
      <c r="R1606" s="225">
        <f>Q1606*H1606</f>
        <v>0</v>
      </c>
      <c r="S1606" s="225">
        <v>0.00036000000000000002</v>
      </c>
      <c r="T1606" s="226">
        <f>S1606*H1606</f>
        <v>0.00072000000000000005</v>
      </c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  <c r="AE1606" s="38"/>
      <c r="AR1606" s="227" t="s">
        <v>278</v>
      </c>
      <c r="AT1606" s="227" t="s">
        <v>143</v>
      </c>
      <c r="AU1606" s="227" t="s">
        <v>148</v>
      </c>
      <c r="AY1606" s="17" t="s">
        <v>139</v>
      </c>
      <c r="BE1606" s="228">
        <f>IF(N1606="základní",J1606,0)</f>
        <v>0</v>
      </c>
      <c r="BF1606" s="228">
        <f>IF(N1606="snížená",J1606,0)</f>
        <v>0</v>
      </c>
      <c r="BG1606" s="228">
        <f>IF(N1606="zákl. přenesená",J1606,0)</f>
        <v>0</v>
      </c>
      <c r="BH1606" s="228">
        <f>IF(N1606="sníž. přenesená",J1606,0)</f>
        <v>0</v>
      </c>
      <c r="BI1606" s="228">
        <f>IF(N1606="nulová",J1606,0)</f>
        <v>0</v>
      </c>
      <c r="BJ1606" s="17" t="s">
        <v>148</v>
      </c>
      <c r="BK1606" s="228">
        <f>ROUND(I1606*H1606,2)</f>
        <v>0</v>
      </c>
      <c r="BL1606" s="17" t="s">
        <v>278</v>
      </c>
      <c r="BM1606" s="227" t="s">
        <v>1900</v>
      </c>
    </row>
    <row r="1607" s="13" customFormat="1">
      <c r="A1607" s="13"/>
      <c r="B1607" s="229"/>
      <c r="C1607" s="230"/>
      <c r="D1607" s="231" t="s">
        <v>150</v>
      </c>
      <c r="E1607" s="232" t="s">
        <v>1</v>
      </c>
      <c r="F1607" s="233" t="s">
        <v>168</v>
      </c>
      <c r="G1607" s="230"/>
      <c r="H1607" s="232" t="s">
        <v>1</v>
      </c>
      <c r="I1607" s="234"/>
      <c r="J1607" s="230"/>
      <c r="K1607" s="230"/>
      <c r="L1607" s="235"/>
      <c r="M1607" s="236"/>
      <c r="N1607" s="237"/>
      <c r="O1607" s="237"/>
      <c r="P1607" s="237"/>
      <c r="Q1607" s="237"/>
      <c r="R1607" s="237"/>
      <c r="S1607" s="237"/>
      <c r="T1607" s="23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39" t="s">
        <v>150</v>
      </c>
      <c r="AU1607" s="239" t="s">
        <v>148</v>
      </c>
      <c r="AV1607" s="13" t="s">
        <v>81</v>
      </c>
      <c r="AW1607" s="13" t="s">
        <v>30</v>
      </c>
      <c r="AX1607" s="13" t="s">
        <v>73</v>
      </c>
      <c r="AY1607" s="239" t="s">
        <v>139</v>
      </c>
    </row>
    <row r="1608" s="14" customFormat="1">
      <c r="A1608" s="14"/>
      <c r="B1608" s="240"/>
      <c r="C1608" s="241"/>
      <c r="D1608" s="231" t="s">
        <v>150</v>
      </c>
      <c r="E1608" s="242" t="s">
        <v>1</v>
      </c>
      <c r="F1608" s="243" t="s">
        <v>81</v>
      </c>
      <c r="G1608" s="241"/>
      <c r="H1608" s="244">
        <v>1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0" t="s">
        <v>150</v>
      </c>
      <c r="AU1608" s="250" t="s">
        <v>148</v>
      </c>
      <c r="AV1608" s="14" t="s">
        <v>148</v>
      </c>
      <c r="AW1608" s="14" t="s">
        <v>30</v>
      </c>
      <c r="AX1608" s="14" t="s">
        <v>73</v>
      </c>
      <c r="AY1608" s="250" t="s">
        <v>139</v>
      </c>
    </row>
    <row r="1609" s="13" customFormat="1">
      <c r="A1609" s="13"/>
      <c r="B1609" s="229"/>
      <c r="C1609" s="230"/>
      <c r="D1609" s="231" t="s">
        <v>150</v>
      </c>
      <c r="E1609" s="232" t="s">
        <v>1</v>
      </c>
      <c r="F1609" s="233" t="s">
        <v>1901</v>
      </c>
      <c r="G1609" s="230"/>
      <c r="H1609" s="232" t="s">
        <v>1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9" t="s">
        <v>150</v>
      </c>
      <c r="AU1609" s="239" t="s">
        <v>148</v>
      </c>
      <c r="AV1609" s="13" t="s">
        <v>81</v>
      </c>
      <c r="AW1609" s="13" t="s">
        <v>30</v>
      </c>
      <c r="AX1609" s="13" t="s">
        <v>73</v>
      </c>
      <c r="AY1609" s="239" t="s">
        <v>139</v>
      </c>
    </row>
    <row r="1610" s="14" customFormat="1">
      <c r="A1610" s="14"/>
      <c r="B1610" s="240"/>
      <c r="C1610" s="241"/>
      <c r="D1610" s="231" t="s">
        <v>150</v>
      </c>
      <c r="E1610" s="242" t="s">
        <v>1</v>
      </c>
      <c r="F1610" s="243" t="s">
        <v>81</v>
      </c>
      <c r="G1610" s="241"/>
      <c r="H1610" s="244">
        <v>1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0" t="s">
        <v>150</v>
      </c>
      <c r="AU1610" s="250" t="s">
        <v>148</v>
      </c>
      <c r="AV1610" s="14" t="s">
        <v>148</v>
      </c>
      <c r="AW1610" s="14" t="s">
        <v>30</v>
      </c>
      <c r="AX1610" s="14" t="s">
        <v>73</v>
      </c>
      <c r="AY1610" s="250" t="s">
        <v>139</v>
      </c>
    </row>
    <row r="1611" s="15" customFormat="1">
      <c r="A1611" s="15"/>
      <c r="B1611" s="251"/>
      <c r="C1611" s="252"/>
      <c r="D1611" s="231" t="s">
        <v>150</v>
      </c>
      <c r="E1611" s="253" t="s">
        <v>1</v>
      </c>
      <c r="F1611" s="254" t="s">
        <v>164</v>
      </c>
      <c r="G1611" s="252"/>
      <c r="H1611" s="255">
        <v>2</v>
      </c>
      <c r="I1611" s="256"/>
      <c r="J1611" s="252"/>
      <c r="K1611" s="252"/>
      <c r="L1611" s="257"/>
      <c r="M1611" s="258"/>
      <c r="N1611" s="259"/>
      <c r="O1611" s="259"/>
      <c r="P1611" s="259"/>
      <c r="Q1611" s="259"/>
      <c r="R1611" s="259"/>
      <c r="S1611" s="259"/>
      <c r="T1611" s="260"/>
      <c r="U1611" s="15"/>
      <c r="V1611" s="15"/>
      <c r="W1611" s="15"/>
      <c r="X1611" s="15"/>
      <c r="Y1611" s="15"/>
      <c r="Z1611" s="15"/>
      <c r="AA1611" s="15"/>
      <c r="AB1611" s="15"/>
      <c r="AC1611" s="15"/>
      <c r="AD1611" s="15"/>
      <c r="AE1611" s="15"/>
      <c r="AT1611" s="261" t="s">
        <v>150</v>
      </c>
      <c r="AU1611" s="261" t="s">
        <v>148</v>
      </c>
      <c r="AV1611" s="15" t="s">
        <v>147</v>
      </c>
      <c r="AW1611" s="15" t="s">
        <v>30</v>
      </c>
      <c r="AX1611" s="15" t="s">
        <v>81</v>
      </c>
      <c r="AY1611" s="261" t="s">
        <v>139</v>
      </c>
    </row>
    <row r="1612" s="2" customFormat="1" ht="24.15" customHeight="1">
      <c r="A1612" s="38"/>
      <c r="B1612" s="39"/>
      <c r="C1612" s="215" t="s">
        <v>1902</v>
      </c>
      <c r="D1612" s="215" t="s">
        <v>143</v>
      </c>
      <c r="E1612" s="216" t="s">
        <v>1903</v>
      </c>
      <c r="F1612" s="217" t="s">
        <v>1904</v>
      </c>
      <c r="G1612" s="218" t="s">
        <v>177</v>
      </c>
      <c r="H1612" s="219">
        <v>29</v>
      </c>
      <c r="I1612" s="220"/>
      <c r="J1612" s="221">
        <f>ROUND(I1612*H1612,2)</f>
        <v>0</v>
      </c>
      <c r="K1612" s="222"/>
      <c r="L1612" s="44"/>
      <c r="M1612" s="223" t="s">
        <v>1</v>
      </c>
      <c r="N1612" s="224" t="s">
        <v>39</v>
      </c>
      <c r="O1612" s="91"/>
      <c r="P1612" s="225">
        <f>O1612*H1612</f>
        <v>0</v>
      </c>
      <c r="Q1612" s="225">
        <v>0.00020000000000000001</v>
      </c>
      <c r="R1612" s="225">
        <f>Q1612*H1612</f>
        <v>0.0058000000000000005</v>
      </c>
      <c r="S1612" s="225">
        <v>0</v>
      </c>
      <c r="T1612" s="226">
        <f>S1612*H1612</f>
        <v>0</v>
      </c>
      <c r="U1612" s="38"/>
      <c r="V1612" s="38"/>
      <c r="W1612" s="38"/>
      <c r="X1612" s="38"/>
      <c r="Y1612" s="38"/>
      <c r="Z1612" s="38"/>
      <c r="AA1612" s="38"/>
      <c r="AB1612" s="38"/>
      <c r="AC1612" s="38"/>
      <c r="AD1612" s="38"/>
      <c r="AE1612" s="38"/>
      <c r="AR1612" s="227" t="s">
        <v>278</v>
      </c>
      <c r="AT1612" s="227" t="s">
        <v>143</v>
      </c>
      <c r="AU1612" s="227" t="s">
        <v>148</v>
      </c>
      <c r="AY1612" s="17" t="s">
        <v>139</v>
      </c>
      <c r="BE1612" s="228">
        <f>IF(N1612="základní",J1612,0)</f>
        <v>0</v>
      </c>
      <c r="BF1612" s="228">
        <f>IF(N1612="snížená",J1612,0)</f>
        <v>0</v>
      </c>
      <c r="BG1612" s="228">
        <f>IF(N1612="zákl. přenesená",J1612,0)</f>
        <v>0</v>
      </c>
      <c r="BH1612" s="228">
        <f>IF(N1612="sníž. přenesená",J1612,0)</f>
        <v>0</v>
      </c>
      <c r="BI1612" s="228">
        <f>IF(N1612="nulová",J1612,0)</f>
        <v>0</v>
      </c>
      <c r="BJ1612" s="17" t="s">
        <v>148</v>
      </c>
      <c r="BK1612" s="228">
        <f>ROUND(I1612*H1612,2)</f>
        <v>0</v>
      </c>
      <c r="BL1612" s="17" t="s">
        <v>278</v>
      </c>
      <c r="BM1612" s="227" t="s">
        <v>1905</v>
      </c>
    </row>
    <row r="1613" s="14" customFormat="1">
      <c r="A1613" s="14"/>
      <c r="B1613" s="240"/>
      <c r="C1613" s="241"/>
      <c r="D1613" s="231" t="s">
        <v>150</v>
      </c>
      <c r="E1613" s="242" t="s">
        <v>1</v>
      </c>
      <c r="F1613" s="243" t="s">
        <v>1906</v>
      </c>
      <c r="G1613" s="241"/>
      <c r="H1613" s="244">
        <v>29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0" t="s">
        <v>150</v>
      </c>
      <c r="AU1613" s="250" t="s">
        <v>148</v>
      </c>
      <c r="AV1613" s="14" t="s">
        <v>148</v>
      </c>
      <c r="AW1613" s="14" t="s">
        <v>30</v>
      </c>
      <c r="AX1613" s="14" t="s">
        <v>81</v>
      </c>
      <c r="AY1613" s="250" t="s">
        <v>139</v>
      </c>
    </row>
    <row r="1614" s="2" customFormat="1" ht="24.15" customHeight="1">
      <c r="A1614" s="38"/>
      <c r="B1614" s="39"/>
      <c r="C1614" s="215" t="s">
        <v>1907</v>
      </c>
      <c r="D1614" s="215" t="s">
        <v>143</v>
      </c>
      <c r="E1614" s="216" t="s">
        <v>1908</v>
      </c>
      <c r="F1614" s="217" t="s">
        <v>1909</v>
      </c>
      <c r="G1614" s="218" t="s">
        <v>177</v>
      </c>
      <c r="H1614" s="219">
        <v>2.6000000000000001</v>
      </c>
      <c r="I1614" s="220"/>
      <c r="J1614" s="221">
        <f>ROUND(I1614*H1614,2)</f>
        <v>0</v>
      </c>
      <c r="K1614" s="222"/>
      <c r="L1614" s="44"/>
      <c r="M1614" s="223" t="s">
        <v>1</v>
      </c>
      <c r="N1614" s="224" t="s">
        <v>39</v>
      </c>
      <c r="O1614" s="91"/>
      <c r="P1614" s="225">
        <f>O1614*H1614</f>
        <v>0</v>
      </c>
      <c r="Q1614" s="225">
        <v>0.00020000000000000001</v>
      </c>
      <c r="R1614" s="225">
        <f>Q1614*H1614</f>
        <v>0.00052000000000000006</v>
      </c>
      <c r="S1614" s="225">
        <v>0</v>
      </c>
      <c r="T1614" s="226">
        <f>S1614*H1614</f>
        <v>0</v>
      </c>
      <c r="U1614" s="38"/>
      <c r="V1614" s="38"/>
      <c r="W1614" s="38"/>
      <c r="X1614" s="38"/>
      <c r="Y1614" s="38"/>
      <c r="Z1614" s="38"/>
      <c r="AA1614" s="38"/>
      <c r="AB1614" s="38"/>
      <c r="AC1614" s="38"/>
      <c r="AD1614" s="38"/>
      <c r="AE1614" s="38"/>
      <c r="AR1614" s="227" t="s">
        <v>278</v>
      </c>
      <c r="AT1614" s="227" t="s">
        <v>143</v>
      </c>
      <c r="AU1614" s="227" t="s">
        <v>148</v>
      </c>
      <c r="AY1614" s="17" t="s">
        <v>139</v>
      </c>
      <c r="BE1614" s="228">
        <f>IF(N1614="základní",J1614,0)</f>
        <v>0</v>
      </c>
      <c r="BF1614" s="228">
        <f>IF(N1614="snížená",J1614,0)</f>
        <v>0</v>
      </c>
      <c r="BG1614" s="228">
        <f>IF(N1614="zákl. přenesená",J1614,0)</f>
        <v>0</v>
      </c>
      <c r="BH1614" s="228">
        <f>IF(N1614="sníž. přenesená",J1614,0)</f>
        <v>0</v>
      </c>
      <c r="BI1614" s="228">
        <f>IF(N1614="nulová",J1614,0)</f>
        <v>0</v>
      </c>
      <c r="BJ1614" s="17" t="s">
        <v>148</v>
      </c>
      <c r="BK1614" s="228">
        <f>ROUND(I1614*H1614,2)</f>
        <v>0</v>
      </c>
      <c r="BL1614" s="17" t="s">
        <v>278</v>
      </c>
      <c r="BM1614" s="227" t="s">
        <v>1910</v>
      </c>
    </row>
    <row r="1615" s="14" customFormat="1">
      <c r="A1615" s="14"/>
      <c r="B1615" s="240"/>
      <c r="C1615" s="241"/>
      <c r="D1615" s="231" t="s">
        <v>150</v>
      </c>
      <c r="E1615" s="242" t="s">
        <v>1</v>
      </c>
      <c r="F1615" s="243" t="s">
        <v>1911</v>
      </c>
      <c r="G1615" s="241"/>
      <c r="H1615" s="244">
        <v>2.6000000000000001</v>
      </c>
      <c r="I1615" s="245"/>
      <c r="J1615" s="241"/>
      <c r="K1615" s="241"/>
      <c r="L1615" s="246"/>
      <c r="M1615" s="247"/>
      <c r="N1615" s="248"/>
      <c r="O1615" s="248"/>
      <c r="P1615" s="248"/>
      <c r="Q1615" s="248"/>
      <c r="R1615" s="248"/>
      <c r="S1615" s="248"/>
      <c r="T1615" s="24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0" t="s">
        <v>150</v>
      </c>
      <c r="AU1615" s="250" t="s">
        <v>148</v>
      </c>
      <c r="AV1615" s="14" t="s">
        <v>148</v>
      </c>
      <c r="AW1615" s="14" t="s">
        <v>30</v>
      </c>
      <c r="AX1615" s="14" t="s">
        <v>81</v>
      </c>
      <c r="AY1615" s="250" t="s">
        <v>139</v>
      </c>
    </row>
    <row r="1616" s="2" customFormat="1" ht="24.15" customHeight="1">
      <c r="A1616" s="38"/>
      <c r="B1616" s="39"/>
      <c r="C1616" s="215" t="s">
        <v>1912</v>
      </c>
      <c r="D1616" s="215" t="s">
        <v>143</v>
      </c>
      <c r="E1616" s="216" t="s">
        <v>1913</v>
      </c>
      <c r="F1616" s="217" t="s">
        <v>1914</v>
      </c>
      <c r="G1616" s="218" t="s">
        <v>177</v>
      </c>
      <c r="H1616" s="219">
        <v>13.922000000000001</v>
      </c>
      <c r="I1616" s="220"/>
      <c r="J1616" s="221">
        <f>ROUND(I1616*H1616,2)</f>
        <v>0</v>
      </c>
      <c r="K1616" s="222"/>
      <c r="L1616" s="44"/>
      <c r="M1616" s="223" t="s">
        <v>1</v>
      </c>
      <c r="N1616" s="224" t="s">
        <v>39</v>
      </c>
      <c r="O1616" s="91"/>
      <c r="P1616" s="225">
        <f>O1616*H1616</f>
        <v>0</v>
      </c>
      <c r="Q1616" s="225">
        <v>0.00018000000000000001</v>
      </c>
      <c r="R1616" s="225">
        <f>Q1616*H1616</f>
        <v>0.0025059600000000002</v>
      </c>
      <c r="S1616" s="225">
        <v>0</v>
      </c>
      <c r="T1616" s="226">
        <f>S1616*H1616</f>
        <v>0</v>
      </c>
      <c r="U1616" s="38"/>
      <c r="V1616" s="38"/>
      <c r="W1616" s="38"/>
      <c r="X1616" s="38"/>
      <c r="Y1616" s="38"/>
      <c r="Z1616" s="38"/>
      <c r="AA1616" s="38"/>
      <c r="AB1616" s="38"/>
      <c r="AC1616" s="38"/>
      <c r="AD1616" s="38"/>
      <c r="AE1616" s="38"/>
      <c r="AR1616" s="227" t="s">
        <v>278</v>
      </c>
      <c r="AT1616" s="227" t="s">
        <v>143</v>
      </c>
      <c r="AU1616" s="227" t="s">
        <v>148</v>
      </c>
      <c r="AY1616" s="17" t="s">
        <v>139</v>
      </c>
      <c r="BE1616" s="228">
        <f>IF(N1616="základní",J1616,0)</f>
        <v>0</v>
      </c>
      <c r="BF1616" s="228">
        <f>IF(N1616="snížená",J1616,0)</f>
        <v>0</v>
      </c>
      <c r="BG1616" s="228">
        <f>IF(N1616="zákl. přenesená",J1616,0)</f>
        <v>0</v>
      </c>
      <c r="BH1616" s="228">
        <f>IF(N1616="sníž. přenesená",J1616,0)</f>
        <v>0</v>
      </c>
      <c r="BI1616" s="228">
        <f>IF(N1616="nulová",J1616,0)</f>
        <v>0</v>
      </c>
      <c r="BJ1616" s="17" t="s">
        <v>148</v>
      </c>
      <c r="BK1616" s="228">
        <f>ROUND(I1616*H1616,2)</f>
        <v>0</v>
      </c>
      <c r="BL1616" s="17" t="s">
        <v>278</v>
      </c>
      <c r="BM1616" s="227" t="s">
        <v>1915</v>
      </c>
    </row>
    <row r="1617" s="13" customFormat="1">
      <c r="A1617" s="13"/>
      <c r="B1617" s="229"/>
      <c r="C1617" s="230"/>
      <c r="D1617" s="231" t="s">
        <v>150</v>
      </c>
      <c r="E1617" s="232" t="s">
        <v>1</v>
      </c>
      <c r="F1617" s="233" t="s">
        <v>197</v>
      </c>
      <c r="G1617" s="230"/>
      <c r="H1617" s="232" t="s">
        <v>1</v>
      </c>
      <c r="I1617" s="234"/>
      <c r="J1617" s="230"/>
      <c r="K1617" s="230"/>
      <c r="L1617" s="235"/>
      <c r="M1617" s="236"/>
      <c r="N1617" s="237"/>
      <c r="O1617" s="237"/>
      <c r="P1617" s="237"/>
      <c r="Q1617" s="237"/>
      <c r="R1617" s="237"/>
      <c r="S1617" s="237"/>
      <c r="T1617" s="23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9" t="s">
        <v>150</v>
      </c>
      <c r="AU1617" s="239" t="s">
        <v>148</v>
      </c>
      <c r="AV1617" s="13" t="s">
        <v>81</v>
      </c>
      <c r="AW1617" s="13" t="s">
        <v>30</v>
      </c>
      <c r="AX1617" s="13" t="s">
        <v>73</v>
      </c>
      <c r="AY1617" s="239" t="s">
        <v>139</v>
      </c>
    </row>
    <row r="1618" s="14" customFormat="1">
      <c r="A1618" s="14"/>
      <c r="B1618" s="240"/>
      <c r="C1618" s="241"/>
      <c r="D1618" s="231" t="s">
        <v>150</v>
      </c>
      <c r="E1618" s="242" t="s">
        <v>1</v>
      </c>
      <c r="F1618" s="243" t="s">
        <v>1916</v>
      </c>
      <c r="G1618" s="241"/>
      <c r="H1618" s="244">
        <v>3.7360000000000002</v>
      </c>
      <c r="I1618" s="245"/>
      <c r="J1618" s="241"/>
      <c r="K1618" s="241"/>
      <c r="L1618" s="246"/>
      <c r="M1618" s="247"/>
      <c r="N1618" s="248"/>
      <c r="O1618" s="248"/>
      <c r="P1618" s="248"/>
      <c r="Q1618" s="248"/>
      <c r="R1618" s="248"/>
      <c r="S1618" s="248"/>
      <c r="T1618" s="24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0" t="s">
        <v>150</v>
      </c>
      <c r="AU1618" s="250" t="s">
        <v>148</v>
      </c>
      <c r="AV1618" s="14" t="s">
        <v>148</v>
      </c>
      <c r="AW1618" s="14" t="s">
        <v>30</v>
      </c>
      <c r="AX1618" s="14" t="s">
        <v>73</v>
      </c>
      <c r="AY1618" s="250" t="s">
        <v>139</v>
      </c>
    </row>
    <row r="1619" s="13" customFormat="1">
      <c r="A1619" s="13"/>
      <c r="B1619" s="229"/>
      <c r="C1619" s="230"/>
      <c r="D1619" s="231" t="s">
        <v>150</v>
      </c>
      <c r="E1619" s="232" t="s">
        <v>1</v>
      </c>
      <c r="F1619" s="233" t="s">
        <v>474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150</v>
      </c>
      <c r="AU1619" s="239" t="s">
        <v>148</v>
      </c>
      <c r="AV1619" s="13" t="s">
        <v>81</v>
      </c>
      <c r="AW1619" s="13" t="s">
        <v>30</v>
      </c>
      <c r="AX1619" s="13" t="s">
        <v>73</v>
      </c>
      <c r="AY1619" s="239" t="s">
        <v>139</v>
      </c>
    </row>
    <row r="1620" s="14" customFormat="1">
      <c r="A1620" s="14"/>
      <c r="B1620" s="240"/>
      <c r="C1620" s="241"/>
      <c r="D1620" s="231" t="s">
        <v>150</v>
      </c>
      <c r="E1620" s="242" t="s">
        <v>1</v>
      </c>
      <c r="F1620" s="243" t="s">
        <v>1917</v>
      </c>
      <c r="G1620" s="241"/>
      <c r="H1620" s="244">
        <v>10.186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0" t="s">
        <v>150</v>
      </c>
      <c r="AU1620" s="250" t="s">
        <v>148</v>
      </c>
      <c r="AV1620" s="14" t="s">
        <v>148</v>
      </c>
      <c r="AW1620" s="14" t="s">
        <v>30</v>
      </c>
      <c r="AX1620" s="14" t="s">
        <v>73</v>
      </c>
      <c r="AY1620" s="250" t="s">
        <v>139</v>
      </c>
    </row>
    <row r="1621" s="15" customFormat="1">
      <c r="A1621" s="15"/>
      <c r="B1621" s="251"/>
      <c r="C1621" s="252"/>
      <c r="D1621" s="231" t="s">
        <v>150</v>
      </c>
      <c r="E1621" s="253" t="s">
        <v>1</v>
      </c>
      <c r="F1621" s="254" t="s">
        <v>164</v>
      </c>
      <c r="G1621" s="252"/>
      <c r="H1621" s="255">
        <v>13.922000000000001</v>
      </c>
      <c r="I1621" s="256"/>
      <c r="J1621" s="252"/>
      <c r="K1621" s="252"/>
      <c r="L1621" s="257"/>
      <c r="M1621" s="258"/>
      <c r="N1621" s="259"/>
      <c r="O1621" s="259"/>
      <c r="P1621" s="259"/>
      <c r="Q1621" s="259"/>
      <c r="R1621" s="259"/>
      <c r="S1621" s="259"/>
      <c r="T1621" s="260"/>
      <c r="U1621" s="15"/>
      <c r="V1621" s="15"/>
      <c r="W1621" s="15"/>
      <c r="X1621" s="15"/>
      <c r="Y1621" s="15"/>
      <c r="Z1621" s="15"/>
      <c r="AA1621" s="15"/>
      <c r="AB1621" s="15"/>
      <c r="AC1621" s="15"/>
      <c r="AD1621" s="15"/>
      <c r="AE1621" s="15"/>
      <c r="AT1621" s="261" t="s">
        <v>150</v>
      </c>
      <c r="AU1621" s="261" t="s">
        <v>148</v>
      </c>
      <c r="AV1621" s="15" t="s">
        <v>147</v>
      </c>
      <c r="AW1621" s="15" t="s">
        <v>30</v>
      </c>
      <c r="AX1621" s="15" t="s">
        <v>81</v>
      </c>
      <c r="AY1621" s="261" t="s">
        <v>139</v>
      </c>
    </row>
    <row r="1622" s="2" customFormat="1" ht="16.5" customHeight="1">
      <c r="A1622" s="38"/>
      <c r="B1622" s="39"/>
      <c r="C1622" s="262" t="s">
        <v>1918</v>
      </c>
      <c r="D1622" s="262" t="s">
        <v>479</v>
      </c>
      <c r="E1622" s="263" t="s">
        <v>1919</v>
      </c>
      <c r="F1622" s="264" t="s">
        <v>1920</v>
      </c>
      <c r="G1622" s="265" t="s">
        <v>177</v>
      </c>
      <c r="H1622" s="266">
        <v>54.625999999999998</v>
      </c>
      <c r="I1622" s="267"/>
      <c r="J1622" s="268">
        <f>ROUND(I1622*H1622,2)</f>
        <v>0</v>
      </c>
      <c r="K1622" s="269"/>
      <c r="L1622" s="270"/>
      <c r="M1622" s="271" t="s">
        <v>1</v>
      </c>
      <c r="N1622" s="272" t="s">
        <v>39</v>
      </c>
      <c r="O1622" s="91"/>
      <c r="P1622" s="225">
        <f>O1622*H1622</f>
        <v>0</v>
      </c>
      <c r="Q1622" s="225">
        <v>0.00012</v>
      </c>
      <c r="R1622" s="225">
        <f>Q1622*H1622</f>
        <v>0.0065551200000000002</v>
      </c>
      <c r="S1622" s="225">
        <v>0</v>
      </c>
      <c r="T1622" s="226">
        <f>S1622*H1622</f>
        <v>0</v>
      </c>
      <c r="U1622" s="38"/>
      <c r="V1622" s="38"/>
      <c r="W1622" s="38"/>
      <c r="X1622" s="38"/>
      <c r="Y1622" s="38"/>
      <c r="Z1622" s="38"/>
      <c r="AA1622" s="38"/>
      <c r="AB1622" s="38"/>
      <c r="AC1622" s="38"/>
      <c r="AD1622" s="38"/>
      <c r="AE1622" s="38"/>
      <c r="AR1622" s="227" t="s">
        <v>373</v>
      </c>
      <c r="AT1622" s="227" t="s">
        <v>479</v>
      </c>
      <c r="AU1622" s="227" t="s">
        <v>148</v>
      </c>
      <c r="AY1622" s="17" t="s">
        <v>139</v>
      </c>
      <c r="BE1622" s="228">
        <f>IF(N1622="základní",J1622,0)</f>
        <v>0</v>
      </c>
      <c r="BF1622" s="228">
        <f>IF(N1622="snížená",J1622,0)</f>
        <v>0</v>
      </c>
      <c r="BG1622" s="228">
        <f>IF(N1622="zákl. přenesená",J1622,0)</f>
        <v>0</v>
      </c>
      <c r="BH1622" s="228">
        <f>IF(N1622="sníž. přenesená",J1622,0)</f>
        <v>0</v>
      </c>
      <c r="BI1622" s="228">
        <f>IF(N1622="nulová",J1622,0)</f>
        <v>0</v>
      </c>
      <c r="BJ1622" s="17" t="s">
        <v>148</v>
      </c>
      <c r="BK1622" s="228">
        <f>ROUND(I1622*H1622,2)</f>
        <v>0</v>
      </c>
      <c r="BL1622" s="17" t="s">
        <v>278</v>
      </c>
      <c r="BM1622" s="227" t="s">
        <v>1921</v>
      </c>
    </row>
    <row r="1623" s="14" customFormat="1">
      <c r="A1623" s="14"/>
      <c r="B1623" s="240"/>
      <c r="C1623" s="241"/>
      <c r="D1623" s="231" t="s">
        <v>150</v>
      </c>
      <c r="E1623" s="242" t="s">
        <v>1</v>
      </c>
      <c r="F1623" s="243" t="s">
        <v>1922</v>
      </c>
      <c r="G1623" s="241"/>
      <c r="H1623" s="244">
        <v>45.521999999999998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0" t="s">
        <v>150</v>
      </c>
      <c r="AU1623" s="250" t="s">
        <v>148</v>
      </c>
      <c r="AV1623" s="14" t="s">
        <v>148</v>
      </c>
      <c r="AW1623" s="14" t="s">
        <v>30</v>
      </c>
      <c r="AX1623" s="14" t="s">
        <v>81</v>
      </c>
      <c r="AY1623" s="250" t="s">
        <v>139</v>
      </c>
    </row>
    <row r="1624" s="14" customFormat="1">
      <c r="A1624" s="14"/>
      <c r="B1624" s="240"/>
      <c r="C1624" s="241"/>
      <c r="D1624" s="231" t="s">
        <v>150</v>
      </c>
      <c r="E1624" s="241"/>
      <c r="F1624" s="243" t="s">
        <v>1923</v>
      </c>
      <c r="G1624" s="241"/>
      <c r="H1624" s="244">
        <v>54.625999999999998</v>
      </c>
      <c r="I1624" s="245"/>
      <c r="J1624" s="241"/>
      <c r="K1624" s="241"/>
      <c r="L1624" s="246"/>
      <c r="M1624" s="247"/>
      <c r="N1624" s="248"/>
      <c r="O1624" s="248"/>
      <c r="P1624" s="248"/>
      <c r="Q1624" s="248"/>
      <c r="R1624" s="248"/>
      <c r="S1624" s="248"/>
      <c r="T1624" s="249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0" t="s">
        <v>150</v>
      </c>
      <c r="AU1624" s="250" t="s">
        <v>148</v>
      </c>
      <c r="AV1624" s="14" t="s">
        <v>148</v>
      </c>
      <c r="AW1624" s="14" t="s">
        <v>4</v>
      </c>
      <c r="AX1624" s="14" t="s">
        <v>81</v>
      </c>
      <c r="AY1624" s="250" t="s">
        <v>139</v>
      </c>
    </row>
    <row r="1625" s="2" customFormat="1" ht="24.15" customHeight="1">
      <c r="A1625" s="38"/>
      <c r="B1625" s="39"/>
      <c r="C1625" s="215" t="s">
        <v>1924</v>
      </c>
      <c r="D1625" s="215" t="s">
        <v>143</v>
      </c>
      <c r="E1625" s="216" t="s">
        <v>1925</v>
      </c>
      <c r="F1625" s="217" t="s">
        <v>1926</v>
      </c>
      <c r="G1625" s="218" t="s">
        <v>146</v>
      </c>
      <c r="H1625" s="219">
        <v>3</v>
      </c>
      <c r="I1625" s="220"/>
      <c r="J1625" s="221">
        <f>ROUND(I1625*H1625,2)</f>
        <v>0</v>
      </c>
      <c r="K1625" s="222"/>
      <c r="L1625" s="44"/>
      <c r="M1625" s="223" t="s">
        <v>1</v>
      </c>
      <c r="N1625" s="224" t="s">
        <v>39</v>
      </c>
      <c r="O1625" s="91"/>
      <c r="P1625" s="225">
        <f>O1625*H1625</f>
        <v>0</v>
      </c>
      <c r="Q1625" s="225">
        <v>0.00020000000000000001</v>
      </c>
      <c r="R1625" s="225">
        <f>Q1625*H1625</f>
        <v>0.00060000000000000006</v>
      </c>
      <c r="S1625" s="225">
        <v>0</v>
      </c>
      <c r="T1625" s="226">
        <f>S1625*H1625</f>
        <v>0</v>
      </c>
      <c r="U1625" s="38"/>
      <c r="V1625" s="38"/>
      <c r="W1625" s="38"/>
      <c r="X1625" s="38"/>
      <c r="Y1625" s="38"/>
      <c r="Z1625" s="38"/>
      <c r="AA1625" s="38"/>
      <c r="AB1625" s="38"/>
      <c r="AC1625" s="38"/>
      <c r="AD1625" s="38"/>
      <c r="AE1625" s="38"/>
      <c r="AR1625" s="227" t="s">
        <v>278</v>
      </c>
      <c r="AT1625" s="227" t="s">
        <v>143</v>
      </c>
      <c r="AU1625" s="227" t="s">
        <v>148</v>
      </c>
      <c r="AY1625" s="17" t="s">
        <v>139</v>
      </c>
      <c r="BE1625" s="228">
        <f>IF(N1625="základní",J1625,0)</f>
        <v>0</v>
      </c>
      <c r="BF1625" s="228">
        <f>IF(N1625="snížená",J1625,0)</f>
        <v>0</v>
      </c>
      <c r="BG1625" s="228">
        <f>IF(N1625="zákl. přenesená",J1625,0)</f>
        <v>0</v>
      </c>
      <c r="BH1625" s="228">
        <f>IF(N1625="sníž. přenesená",J1625,0)</f>
        <v>0</v>
      </c>
      <c r="BI1625" s="228">
        <f>IF(N1625="nulová",J1625,0)</f>
        <v>0</v>
      </c>
      <c r="BJ1625" s="17" t="s">
        <v>148</v>
      </c>
      <c r="BK1625" s="228">
        <f>ROUND(I1625*H1625,2)</f>
        <v>0</v>
      </c>
      <c r="BL1625" s="17" t="s">
        <v>278</v>
      </c>
      <c r="BM1625" s="227" t="s">
        <v>1927</v>
      </c>
    </row>
    <row r="1626" s="13" customFormat="1">
      <c r="A1626" s="13"/>
      <c r="B1626" s="229"/>
      <c r="C1626" s="230"/>
      <c r="D1626" s="231" t="s">
        <v>150</v>
      </c>
      <c r="E1626" s="232" t="s">
        <v>1</v>
      </c>
      <c r="F1626" s="233" t="s">
        <v>1928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150</v>
      </c>
      <c r="AU1626" s="239" t="s">
        <v>148</v>
      </c>
      <c r="AV1626" s="13" t="s">
        <v>81</v>
      </c>
      <c r="AW1626" s="13" t="s">
        <v>30</v>
      </c>
      <c r="AX1626" s="13" t="s">
        <v>73</v>
      </c>
      <c r="AY1626" s="239" t="s">
        <v>139</v>
      </c>
    </row>
    <row r="1627" s="14" customFormat="1">
      <c r="A1627" s="14"/>
      <c r="B1627" s="240"/>
      <c r="C1627" s="241"/>
      <c r="D1627" s="231" t="s">
        <v>150</v>
      </c>
      <c r="E1627" s="242" t="s">
        <v>1</v>
      </c>
      <c r="F1627" s="243" t="s">
        <v>591</v>
      </c>
      <c r="G1627" s="241"/>
      <c r="H1627" s="244">
        <v>3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150</v>
      </c>
      <c r="AU1627" s="250" t="s">
        <v>148</v>
      </c>
      <c r="AV1627" s="14" t="s">
        <v>148</v>
      </c>
      <c r="AW1627" s="14" t="s">
        <v>30</v>
      </c>
      <c r="AX1627" s="14" t="s">
        <v>81</v>
      </c>
      <c r="AY1627" s="250" t="s">
        <v>139</v>
      </c>
    </row>
    <row r="1628" s="2" customFormat="1" ht="24.15" customHeight="1">
      <c r="A1628" s="38"/>
      <c r="B1628" s="39"/>
      <c r="C1628" s="262" t="s">
        <v>1929</v>
      </c>
      <c r="D1628" s="262" t="s">
        <v>479</v>
      </c>
      <c r="E1628" s="263" t="s">
        <v>1930</v>
      </c>
      <c r="F1628" s="264" t="s">
        <v>1931</v>
      </c>
      <c r="G1628" s="265" t="s">
        <v>146</v>
      </c>
      <c r="H1628" s="266">
        <v>3</v>
      </c>
      <c r="I1628" s="267"/>
      <c r="J1628" s="268">
        <f>ROUND(I1628*H1628,2)</f>
        <v>0</v>
      </c>
      <c r="K1628" s="269"/>
      <c r="L1628" s="270"/>
      <c r="M1628" s="271" t="s">
        <v>1</v>
      </c>
      <c r="N1628" s="272" t="s">
        <v>39</v>
      </c>
      <c r="O1628" s="91"/>
      <c r="P1628" s="225">
        <f>O1628*H1628</f>
        <v>0</v>
      </c>
      <c r="Q1628" s="225">
        <v>0.00013999999999999999</v>
      </c>
      <c r="R1628" s="225">
        <f>Q1628*H1628</f>
        <v>0.00041999999999999996</v>
      </c>
      <c r="S1628" s="225">
        <v>0</v>
      </c>
      <c r="T1628" s="226">
        <f>S1628*H1628</f>
        <v>0</v>
      </c>
      <c r="U1628" s="38"/>
      <c r="V1628" s="38"/>
      <c r="W1628" s="38"/>
      <c r="X1628" s="38"/>
      <c r="Y1628" s="38"/>
      <c r="Z1628" s="38"/>
      <c r="AA1628" s="38"/>
      <c r="AB1628" s="38"/>
      <c r="AC1628" s="38"/>
      <c r="AD1628" s="38"/>
      <c r="AE1628" s="38"/>
      <c r="AR1628" s="227" t="s">
        <v>373</v>
      </c>
      <c r="AT1628" s="227" t="s">
        <v>479</v>
      </c>
      <c r="AU1628" s="227" t="s">
        <v>148</v>
      </c>
      <c r="AY1628" s="17" t="s">
        <v>139</v>
      </c>
      <c r="BE1628" s="228">
        <f>IF(N1628="základní",J1628,0)</f>
        <v>0</v>
      </c>
      <c r="BF1628" s="228">
        <f>IF(N1628="snížená",J1628,0)</f>
        <v>0</v>
      </c>
      <c r="BG1628" s="228">
        <f>IF(N1628="zákl. přenesená",J1628,0)</f>
        <v>0</v>
      </c>
      <c r="BH1628" s="228">
        <f>IF(N1628="sníž. přenesená",J1628,0)</f>
        <v>0</v>
      </c>
      <c r="BI1628" s="228">
        <f>IF(N1628="nulová",J1628,0)</f>
        <v>0</v>
      </c>
      <c r="BJ1628" s="17" t="s">
        <v>148</v>
      </c>
      <c r="BK1628" s="228">
        <f>ROUND(I1628*H1628,2)</f>
        <v>0</v>
      </c>
      <c r="BL1628" s="17" t="s">
        <v>278</v>
      </c>
      <c r="BM1628" s="227" t="s">
        <v>1932</v>
      </c>
    </row>
    <row r="1629" s="2" customFormat="1" ht="16.5" customHeight="1">
      <c r="A1629" s="38"/>
      <c r="B1629" s="39"/>
      <c r="C1629" s="215" t="s">
        <v>1933</v>
      </c>
      <c r="D1629" s="215" t="s">
        <v>143</v>
      </c>
      <c r="E1629" s="216" t="s">
        <v>1934</v>
      </c>
      <c r="F1629" s="217" t="s">
        <v>1935</v>
      </c>
      <c r="G1629" s="218" t="s">
        <v>146</v>
      </c>
      <c r="H1629" s="219">
        <v>6</v>
      </c>
      <c r="I1629" s="220"/>
      <c r="J1629" s="221">
        <f>ROUND(I1629*H1629,2)</f>
        <v>0</v>
      </c>
      <c r="K1629" s="222"/>
      <c r="L1629" s="44"/>
      <c r="M1629" s="223" t="s">
        <v>1</v>
      </c>
      <c r="N1629" s="224" t="s">
        <v>39</v>
      </c>
      <c r="O1629" s="91"/>
      <c r="P1629" s="225">
        <f>O1629*H1629</f>
        <v>0</v>
      </c>
      <c r="Q1629" s="225">
        <v>0</v>
      </c>
      <c r="R1629" s="225">
        <f>Q1629*H1629</f>
        <v>0</v>
      </c>
      <c r="S1629" s="225">
        <v>0</v>
      </c>
      <c r="T1629" s="226">
        <f>S1629*H1629</f>
        <v>0</v>
      </c>
      <c r="U1629" s="38"/>
      <c r="V1629" s="38"/>
      <c r="W1629" s="38"/>
      <c r="X1629" s="38"/>
      <c r="Y1629" s="38"/>
      <c r="Z1629" s="38"/>
      <c r="AA1629" s="38"/>
      <c r="AB1629" s="38"/>
      <c r="AC1629" s="38"/>
      <c r="AD1629" s="38"/>
      <c r="AE1629" s="38"/>
      <c r="AR1629" s="227" t="s">
        <v>278</v>
      </c>
      <c r="AT1629" s="227" t="s">
        <v>143</v>
      </c>
      <c r="AU1629" s="227" t="s">
        <v>148</v>
      </c>
      <c r="AY1629" s="17" t="s">
        <v>139</v>
      </c>
      <c r="BE1629" s="228">
        <f>IF(N1629="základní",J1629,0)</f>
        <v>0</v>
      </c>
      <c r="BF1629" s="228">
        <f>IF(N1629="snížená",J1629,0)</f>
        <v>0</v>
      </c>
      <c r="BG1629" s="228">
        <f>IF(N1629="zákl. přenesená",J1629,0)</f>
        <v>0</v>
      </c>
      <c r="BH1629" s="228">
        <f>IF(N1629="sníž. přenesená",J1629,0)</f>
        <v>0</v>
      </c>
      <c r="BI1629" s="228">
        <f>IF(N1629="nulová",J1629,0)</f>
        <v>0</v>
      </c>
      <c r="BJ1629" s="17" t="s">
        <v>148</v>
      </c>
      <c r="BK1629" s="228">
        <f>ROUND(I1629*H1629,2)</f>
        <v>0</v>
      </c>
      <c r="BL1629" s="17" t="s">
        <v>278</v>
      </c>
      <c r="BM1629" s="227" t="s">
        <v>1936</v>
      </c>
    </row>
    <row r="1630" s="13" customFormat="1">
      <c r="A1630" s="13"/>
      <c r="B1630" s="229"/>
      <c r="C1630" s="230"/>
      <c r="D1630" s="231" t="s">
        <v>150</v>
      </c>
      <c r="E1630" s="232" t="s">
        <v>1</v>
      </c>
      <c r="F1630" s="233" t="s">
        <v>1937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150</v>
      </c>
      <c r="AU1630" s="239" t="s">
        <v>148</v>
      </c>
      <c r="AV1630" s="13" t="s">
        <v>81</v>
      </c>
      <c r="AW1630" s="13" t="s">
        <v>30</v>
      </c>
      <c r="AX1630" s="13" t="s">
        <v>73</v>
      </c>
      <c r="AY1630" s="239" t="s">
        <v>139</v>
      </c>
    </row>
    <row r="1631" s="14" customFormat="1">
      <c r="A1631" s="14"/>
      <c r="B1631" s="240"/>
      <c r="C1631" s="241"/>
      <c r="D1631" s="231" t="s">
        <v>150</v>
      </c>
      <c r="E1631" s="242" t="s">
        <v>1</v>
      </c>
      <c r="F1631" s="243" t="s">
        <v>1938</v>
      </c>
      <c r="G1631" s="241"/>
      <c r="H1631" s="244">
        <v>6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150</v>
      </c>
      <c r="AU1631" s="250" t="s">
        <v>148</v>
      </c>
      <c r="AV1631" s="14" t="s">
        <v>148</v>
      </c>
      <c r="AW1631" s="14" t="s">
        <v>30</v>
      </c>
      <c r="AX1631" s="14" t="s">
        <v>73</v>
      </c>
      <c r="AY1631" s="250" t="s">
        <v>139</v>
      </c>
    </row>
    <row r="1632" s="15" customFormat="1">
      <c r="A1632" s="15"/>
      <c r="B1632" s="251"/>
      <c r="C1632" s="252"/>
      <c r="D1632" s="231" t="s">
        <v>150</v>
      </c>
      <c r="E1632" s="253" t="s">
        <v>1</v>
      </c>
      <c r="F1632" s="254" t="s">
        <v>164</v>
      </c>
      <c r="G1632" s="252"/>
      <c r="H1632" s="255">
        <v>6</v>
      </c>
      <c r="I1632" s="256"/>
      <c r="J1632" s="252"/>
      <c r="K1632" s="252"/>
      <c r="L1632" s="257"/>
      <c r="M1632" s="258"/>
      <c r="N1632" s="259"/>
      <c r="O1632" s="259"/>
      <c r="P1632" s="259"/>
      <c r="Q1632" s="259"/>
      <c r="R1632" s="259"/>
      <c r="S1632" s="259"/>
      <c r="T1632" s="260"/>
      <c r="U1632" s="15"/>
      <c r="V1632" s="15"/>
      <c r="W1632" s="15"/>
      <c r="X1632" s="15"/>
      <c r="Y1632" s="15"/>
      <c r="Z1632" s="15"/>
      <c r="AA1632" s="15"/>
      <c r="AB1632" s="15"/>
      <c r="AC1632" s="15"/>
      <c r="AD1632" s="15"/>
      <c r="AE1632" s="15"/>
      <c r="AT1632" s="261" t="s">
        <v>150</v>
      </c>
      <c r="AU1632" s="261" t="s">
        <v>148</v>
      </c>
      <c r="AV1632" s="15" t="s">
        <v>147</v>
      </c>
      <c r="AW1632" s="15" t="s">
        <v>30</v>
      </c>
      <c r="AX1632" s="15" t="s">
        <v>81</v>
      </c>
      <c r="AY1632" s="261" t="s">
        <v>139</v>
      </c>
    </row>
    <row r="1633" s="2" customFormat="1" ht="16.5" customHeight="1">
      <c r="A1633" s="38"/>
      <c r="B1633" s="39"/>
      <c r="C1633" s="215" t="s">
        <v>1939</v>
      </c>
      <c r="D1633" s="215" t="s">
        <v>143</v>
      </c>
      <c r="E1633" s="216" t="s">
        <v>1940</v>
      </c>
      <c r="F1633" s="217" t="s">
        <v>1941</v>
      </c>
      <c r="G1633" s="218" t="s">
        <v>146</v>
      </c>
      <c r="H1633" s="219">
        <v>5</v>
      </c>
      <c r="I1633" s="220"/>
      <c r="J1633" s="221">
        <f>ROUND(I1633*H1633,2)</f>
        <v>0</v>
      </c>
      <c r="K1633" s="222"/>
      <c r="L1633" s="44"/>
      <c r="M1633" s="223" t="s">
        <v>1</v>
      </c>
      <c r="N1633" s="224" t="s">
        <v>39</v>
      </c>
      <c r="O1633" s="91"/>
      <c r="P1633" s="225">
        <f>O1633*H1633</f>
        <v>0</v>
      </c>
      <c r="Q1633" s="225">
        <v>0</v>
      </c>
      <c r="R1633" s="225">
        <f>Q1633*H1633</f>
        <v>0</v>
      </c>
      <c r="S1633" s="225">
        <v>0</v>
      </c>
      <c r="T1633" s="226">
        <f>S1633*H1633</f>
        <v>0</v>
      </c>
      <c r="U1633" s="38"/>
      <c r="V1633" s="38"/>
      <c r="W1633" s="38"/>
      <c r="X1633" s="38"/>
      <c r="Y1633" s="38"/>
      <c r="Z1633" s="38"/>
      <c r="AA1633" s="38"/>
      <c r="AB1633" s="38"/>
      <c r="AC1633" s="38"/>
      <c r="AD1633" s="38"/>
      <c r="AE1633" s="38"/>
      <c r="AR1633" s="227" t="s">
        <v>278</v>
      </c>
      <c r="AT1633" s="227" t="s">
        <v>143</v>
      </c>
      <c r="AU1633" s="227" t="s">
        <v>148</v>
      </c>
      <c r="AY1633" s="17" t="s">
        <v>139</v>
      </c>
      <c r="BE1633" s="228">
        <f>IF(N1633="základní",J1633,0)</f>
        <v>0</v>
      </c>
      <c r="BF1633" s="228">
        <f>IF(N1633="snížená",J1633,0)</f>
        <v>0</v>
      </c>
      <c r="BG1633" s="228">
        <f>IF(N1633="zákl. přenesená",J1633,0)</f>
        <v>0</v>
      </c>
      <c r="BH1633" s="228">
        <f>IF(N1633="sníž. přenesená",J1633,0)</f>
        <v>0</v>
      </c>
      <c r="BI1633" s="228">
        <f>IF(N1633="nulová",J1633,0)</f>
        <v>0</v>
      </c>
      <c r="BJ1633" s="17" t="s">
        <v>148</v>
      </c>
      <c r="BK1633" s="228">
        <f>ROUND(I1633*H1633,2)</f>
        <v>0</v>
      </c>
      <c r="BL1633" s="17" t="s">
        <v>278</v>
      </c>
      <c r="BM1633" s="227" t="s">
        <v>1942</v>
      </c>
    </row>
    <row r="1634" s="13" customFormat="1">
      <c r="A1634" s="13"/>
      <c r="B1634" s="229"/>
      <c r="C1634" s="230"/>
      <c r="D1634" s="231" t="s">
        <v>150</v>
      </c>
      <c r="E1634" s="232" t="s">
        <v>1</v>
      </c>
      <c r="F1634" s="233" t="s">
        <v>1943</v>
      </c>
      <c r="G1634" s="230"/>
      <c r="H1634" s="232" t="s">
        <v>1</v>
      </c>
      <c r="I1634" s="234"/>
      <c r="J1634" s="230"/>
      <c r="K1634" s="230"/>
      <c r="L1634" s="235"/>
      <c r="M1634" s="236"/>
      <c r="N1634" s="237"/>
      <c r="O1634" s="237"/>
      <c r="P1634" s="237"/>
      <c r="Q1634" s="237"/>
      <c r="R1634" s="237"/>
      <c r="S1634" s="237"/>
      <c r="T1634" s="23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39" t="s">
        <v>150</v>
      </c>
      <c r="AU1634" s="239" t="s">
        <v>148</v>
      </c>
      <c r="AV1634" s="13" t="s">
        <v>81</v>
      </c>
      <c r="AW1634" s="13" t="s">
        <v>30</v>
      </c>
      <c r="AX1634" s="13" t="s">
        <v>73</v>
      </c>
      <c r="AY1634" s="239" t="s">
        <v>139</v>
      </c>
    </row>
    <row r="1635" s="14" customFormat="1">
      <c r="A1635" s="14"/>
      <c r="B1635" s="240"/>
      <c r="C1635" s="241"/>
      <c r="D1635" s="231" t="s">
        <v>150</v>
      </c>
      <c r="E1635" s="242" t="s">
        <v>1</v>
      </c>
      <c r="F1635" s="243" t="s">
        <v>148</v>
      </c>
      <c r="G1635" s="241"/>
      <c r="H1635" s="244">
        <v>2</v>
      </c>
      <c r="I1635" s="245"/>
      <c r="J1635" s="241"/>
      <c r="K1635" s="241"/>
      <c r="L1635" s="246"/>
      <c r="M1635" s="247"/>
      <c r="N1635" s="248"/>
      <c r="O1635" s="248"/>
      <c r="P1635" s="248"/>
      <c r="Q1635" s="248"/>
      <c r="R1635" s="248"/>
      <c r="S1635" s="248"/>
      <c r="T1635" s="249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0" t="s">
        <v>150</v>
      </c>
      <c r="AU1635" s="250" t="s">
        <v>148</v>
      </c>
      <c r="AV1635" s="14" t="s">
        <v>148</v>
      </c>
      <c r="AW1635" s="14" t="s">
        <v>30</v>
      </c>
      <c r="AX1635" s="14" t="s">
        <v>73</v>
      </c>
      <c r="AY1635" s="250" t="s">
        <v>139</v>
      </c>
    </row>
    <row r="1636" s="13" customFormat="1">
      <c r="A1636" s="13"/>
      <c r="B1636" s="229"/>
      <c r="C1636" s="230"/>
      <c r="D1636" s="231" t="s">
        <v>150</v>
      </c>
      <c r="E1636" s="232" t="s">
        <v>1</v>
      </c>
      <c r="F1636" s="233" t="s">
        <v>1944</v>
      </c>
      <c r="G1636" s="230"/>
      <c r="H1636" s="232" t="s">
        <v>1</v>
      </c>
      <c r="I1636" s="234"/>
      <c r="J1636" s="230"/>
      <c r="K1636" s="230"/>
      <c r="L1636" s="235"/>
      <c r="M1636" s="236"/>
      <c r="N1636" s="237"/>
      <c r="O1636" s="237"/>
      <c r="P1636" s="237"/>
      <c r="Q1636" s="237"/>
      <c r="R1636" s="237"/>
      <c r="S1636" s="237"/>
      <c r="T1636" s="23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39" t="s">
        <v>150</v>
      </c>
      <c r="AU1636" s="239" t="s">
        <v>148</v>
      </c>
      <c r="AV1636" s="13" t="s">
        <v>81</v>
      </c>
      <c r="AW1636" s="13" t="s">
        <v>30</v>
      </c>
      <c r="AX1636" s="13" t="s">
        <v>73</v>
      </c>
      <c r="AY1636" s="239" t="s">
        <v>139</v>
      </c>
    </row>
    <row r="1637" s="14" customFormat="1">
      <c r="A1637" s="14"/>
      <c r="B1637" s="240"/>
      <c r="C1637" s="241"/>
      <c r="D1637" s="231" t="s">
        <v>150</v>
      </c>
      <c r="E1637" s="242" t="s">
        <v>1</v>
      </c>
      <c r="F1637" s="243" t="s">
        <v>81</v>
      </c>
      <c r="G1637" s="241"/>
      <c r="H1637" s="244">
        <v>1</v>
      </c>
      <c r="I1637" s="245"/>
      <c r="J1637" s="241"/>
      <c r="K1637" s="241"/>
      <c r="L1637" s="246"/>
      <c r="M1637" s="247"/>
      <c r="N1637" s="248"/>
      <c r="O1637" s="248"/>
      <c r="P1637" s="248"/>
      <c r="Q1637" s="248"/>
      <c r="R1637" s="248"/>
      <c r="S1637" s="248"/>
      <c r="T1637" s="249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0" t="s">
        <v>150</v>
      </c>
      <c r="AU1637" s="250" t="s">
        <v>148</v>
      </c>
      <c r="AV1637" s="14" t="s">
        <v>148</v>
      </c>
      <c r="AW1637" s="14" t="s">
        <v>30</v>
      </c>
      <c r="AX1637" s="14" t="s">
        <v>73</v>
      </c>
      <c r="AY1637" s="250" t="s">
        <v>139</v>
      </c>
    </row>
    <row r="1638" s="13" customFormat="1">
      <c r="A1638" s="13"/>
      <c r="B1638" s="229"/>
      <c r="C1638" s="230"/>
      <c r="D1638" s="231" t="s">
        <v>150</v>
      </c>
      <c r="E1638" s="232" t="s">
        <v>1</v>
      </c>
      <c r="F1638" s="233" t="s">
        <v>1945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150</v>
      </c>
      <c r="AU1638" s="239" t="s">
        <v>148</v>
      </c>
      <c r="AV1638" s="13" t="s">
        <v>81</v>
      </c>
      <c r="AW1638" s="13" t="s">
        <v>30</v>
      </c>
      <c r="AX1638" s="13" t="s">
        <v>73</v>
      </c>
      <c r="AY1638" s="239" t="s">
        <v>139</v>
      </c>
    </row>
    <row r="1639" s="14" customFormat="1">
      <c r="A1639" s="14"/>
      <c r="B1639" s="240"/>
      <c r="C1639" s="241"/>
      <c r="D1639" s="231" t="s">
        <v>150</v>
      </c>
      <c r="E1639" s="242" t="s">
        <v>1</v>
      </c>
      <c r="F1639" s="243" t="s">
        <v>549</v>
      </c>
      <c r="G1639" s="241"/>
      <c r="H1639" s="244">
        <v>2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150</v>
      </c>
      <c r="AU1639" s="250" t="s">
        <v>148</v>
      </c>
      <c r="AV1639" s="14" t="s">
        <v>148</v>
      </c>
      <c r="AW1639" s="14" t="s">
        <v>30</v>
      </c>
      <c r="AX1639" s="14" t="s">
        <v>73</v>
      </c>
      <c r="AY1639" s="250" t="s">
        <v>139</v>
      </c>
    </row>
    <row r="1640" s="15" customFormat="1">
      <c r="A1640" s="15"/>
      <c r="B1640" s="251"/>
      <c r="C1640" s="252"/>
      <c r="D1640" s="231" t="s">
        <v>150</v>
      </c>
      <c r="E1640" s="253" t="s">
        <v>1</v>
      </c>
      <c r="F1640" s="254" t="s">
        <v>164</v>
      </c>
      <c r="G1640" s="252"/>
      <c r="H1640" s="255">
        <v>5</v>
      </c>
      <c r="I1640" s="256"/>
      <c r="J1640" s="252"/>
      <c r="K1640" s="252"/>
      <c r="L1640" s="257"/>
      <c r="M1640" s="258"/>
      <c r="N1640" s="259"/>
      <c r="O1640" s="259"/>
      <c r="P1640" s="259"/>
      <c r="Q1640" s="259"/>
      <c r="R1640" s="259"/>
      <c r="S1640" s="259"/>
      <c r="T1640" s="260"/>
      <c r="U1640" s="15"/>
      <c r="V1640" s="15"/>
      <c r="W1640" s="15"/>
      <c r="X1640" s="15"/>
      <c r="Y1640" s="15"/>
      <c r="Z1640" s="15"/>
      <c r="AA1640" s="15"/>
      <c r="AB1640" s="15"/>
      <c r="AC1640" s="15"/>
      <c r="AD1640" s="15"/>
      <c r="AE1640" s="15"/>
      <c r="AT1640" s="261" t="s">
        <v>150</v>
      </c>
      <c r="AU1640" s="261" t="s">
        <v>148</v>
      </c>
      <c r="AV1640" s="15" t="s">
        <v>147</v>
      </c>
      <c r="AW1640" s="15" t="s">
        <v>30</v>
      </c>
      <c r="AX1640" s="15" t="s">
        <v>81</v>
      </c>
      <c r="AY1640" s="261" t="s">
        <v>139</v>
      </c>
    </row>
    <row r="1641" s="2" customFormat="1" ht="16.5" customHeight="1">
      <c r="A1641" s="38"/>
      <c r="B1641" s="39"/>
      <c r="C1641" s="215" t="s">
        <v>1946</v>
      </c>
      <c r="D1641" s="215" t="s">
        <v>143</v>
      </c>
      <c r="E1641" s="216" t="s">
        <v>1947</v>
      </c>
      <c r="F1641" s="217" t="s">
        <v>1948</v>
      </c>
      <c r="G1641" s="218" t="s">
        <v>146</v>
      </c>
      <c r="H1641" s="219">
        <v>1</v>
      </c>
      <c r="I1641" s="220"/>
      <c r="J1641" s="221">
        <f>ROUND(I1641*H1641,2)</f>
        <v>0</v>
      </c>
      <c r="K1641" s="222"/>
      <c r="L1641" s="44"/>
      <c r="M1641" s="223" t="s">
        <v>1</v>
      </c>
      <c r="N1641" s="224" t="s">
        <v>39</v>
      </c>
      <c r="O1641" s="91"/>
      <c r="P1641" s="225">
        <f>O1641*H1641</f>
        <v>0</v>
      </c>
      <c r="Q1641" s="225">
        <v>0</v>
      </c>
      <c r="R1641" s="225">
        <f>Q1641*H1641</f>
        <v>0</v>
      </c>
      <c r="S1641" s="225">
        <v>0</v>
      </c>
      <c r="T1641" s="226">
        <f>S1641*H1641</f>
        <v>0</v>
      </c>
      <c r="U1641" s="38"/>
      <c r="V1641" s="38"/>
      <c r="W1641" s="38"/>
      <c r="X1641" s="38"/>
      <c r="Y1641" s="38"/>
      <c r="Z1641" s="38"/>
      <c r="AA1641" s="38"/>
      <c r="AB1641" s="38"/>
      <c r="AC1641" s="38"/>
      <c r="AD1641" s="38"/>
      <c r="AE1641" s="38"/>
      <c r="AR1641" s="227" t="s">
        <v>278</v>
      </c>
      <c r="AT1641" s="227" t="s">
        <v>143</v>
      </c>
      <c r="AU1641" s="227" t="s">
        <v>148</v>
      </c>
      <c r="AY1641" s="17" t="s">
        <v>139</v>
      </c>
      <c r="BE1641" s="228">
        <f>IF(N1641="základní",J1641,0)</f>
        <v>0</v>
      </c>
      <c r="BF1641" s="228">
        <f>IF(N1641="snížená",J1641,0)</f>
        <v>0</v>
      </c>
      <c r="BG1641" s="228">
        <f>IF(N1641="zákl. přenesená",J1641,0)</f>
        <v>0</v>
      </c>
      <c r="BH1641" s="228">
        <f>IF(N1641="sníž. přenesená",J1641,0)</f>
        <v>0</v>
      </c>
      <c r="BI1641" s="228">
        <f>IF(N1641="nulová",J1641,0)</f>
        <v>0</v>
      </c>
      <c r="BJ1641" s="17" t="s">
        <v>148</v>
      </c>
      <c r="BK1641" s="228">
        <f>ROUND(I1641*H1641,2)</f>
        <v>0</v>
      </c>
      <c r="BL1641" s="17" t="s">
        <v>278</v>
      </c>
      <c r="BM1641" s="227" t="s">
        <v>1949</v>
      </c>
    </row>
    <row r="1642" s="13" customFormat="1">
      <c r="A1642" s="13"/>
      <c r="B1642" s="229"/>
      <c r="C1642" s="230"/>
      <c r="D1642" s="231" t="s">
        <v>150</v>
      </c>
      <c r="E1642" s="232" t="s">
        <v>1</v>
      </c>
      <c r="F1642" s="233" t="s">
        <v>1181</v>
      </c>
      <c r="G1642" s="230"/>
      <c r="H1642" s="232" t="s">
        <v>1</v>
      </c>
      <c r="I1642" s="234"/>
      <c r="J1642" s="230"/>
      <c r="K1642" s="230"/>
      <c r="L1642" s="235"/>
      <c r="M1642" s="236"/>
      <c r="N1642" s="237"/>
      <c r="O1642" s="237"/>
      <c r="P1642" s="237"/>
      <c r="Q1642" s="237"/>
      <c r="R1642" s="237"/>
      <c r="S1642" s="237"/>
      <c r="T1642" s="23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39" t="s">
        <v>150</v>
      </c>
      <c r="AU1642" s="239" t="s">
        <v>148</v>
      </c>
      <c r="AV1642" s="13" t="s">
        <v>81</v>
      </c>
      <c r="AW1642" s="13" t="s">
        <v>30</v>
      </c>
      <c r="AX1642" s="13" t="s">
        <v>73</v>
      </c>
      <c r="AY1642" s="239" t="s">
        <v>139</v>
      </c>
    </row>
    <row r="1643" s="14" customFormat="1">
      <c r="A1643" s="14"/>
      <c r="B1643" s="240"/>
      <c r="C1643" s="241"/>
      <c r="D1643" s="231" t="s">
        <v>150</v>
      </c>
      <c r="E1643" s="242" t="s">
        <v>1</v>
      </c>
      <c r="F1643" s="243" t="s">
        <v>81</v>
      </c>
      <c r="G1643" s="241"/>
      <c r="H1643" s="244">
        <v>1</v>
      </c>
      <c r="I1643" s="245"/>
      <c r="J1643" s="241"/>
      <c r="K1643" s="241"/>
      <c r="L1643" s="246"/>
      <c r="M1643" s="247"/>
      <c r="N1643" s="248"/>
      <c r="O1643" s="248"/>
      <c r="P1643" s="248"/>
      <c r="Q1643" s="248"/>
      <c r="R1643" s="248"/>
      <c r="S1643" s="248"/>
      <c r="T1643" s="249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0" t="s">
        <v>150</v>
      </c>
      <c r="AU1643" s="250" t="s">
        <v>148</v>
      </c>
      <c r="AV1643" s="14" t="s">
        <v>148</v>
      </c>
      <c r="AW1643" s="14" t="s">
        <v>30</v>
      </c>
      <c r="AX1643" s="14" t="s">
        <v>81</v>
      </c>
      <c r="AY1643" s="250" t="s">
        <v>139</v>
      </c>
    </row>
    <row r="1644" s="2" customFormat="1" ht="24.15" customHeight="1">
      <c r="A1644" s="38"/>
      <c r="B1644" s="39"/>
      <c r="C1644" s="215" t="s">
        <v>1950</v>
      </c>
      <c r="D1644" s="215" t="s">
        <v>143</v>
      </c>
      <c r="E1644" s="216" t="s">
        <v>1951</v>
      </c>
      <c r="F1644" s="217" t="s">
        <v>1952</v>
      </c>
      <c r="G1644" s="218" t="s">
        <v>160</v>
      </c>
      <c r="H1644" s="219">
        <v>26.533000000000001</v>
      </c>
      <c r="I1644" s="220"/>
      <c r="J1644" s="221">
        <f>ROUND(I1644*H1644,2)</f>
        <v>0</v>
      </c>
      <c r="K1644" s="222"/>
      <c r="L1644" s="44"/>
      <c r="M1644" s="223" t="s">
        <v>1</v>
      </c>
      <c r="N1644" s="224" t="s">
        <v>39</v>
      </c>
      <c r="O1644" s="91"/>
      <c r="P1644" s="225">
        <f>O1644*H1644</f>
        <v>0</v>
      </c>
      <c r="Q1644" s="225">
        <v>5.0000000000000002E-05</v>
      </c>
      <c r="R1644" s="225">
        <f>Q1644*H1644</f>
        <v>0.0013266500000000002</v>
      </c>
      <c r="S1644" s="225">
        <v>0</v>
      </c>
      <c r="T1644" s="226">
        <f>S1644*H1644</f>
        <v>0</v>
      </c>
      <c r="U1644" s="38"/>
      <c r="V1644" s="38"/>
      <c r="W1644" s="38"/>
      <c r="X1644" s="38"/>
      <c r="Y1644" s="38"/>
      <c r="Z1644" s="38"/>
      <c r="AA1644" s="38"/>
      <c r="AB1644" s="38"/>
      <c r="AC1644" s="38"/>
      <c r="AD1644" s="38"/>
      <c r="AE1644" s="38"/>
      <c r="AR1644" s="227" t="s">
        <v>278</v>
      </c>
      <c r="AT1644" s="227" t="s">
        <v>143</v>
      </c>
      <c r="AU1644" s="227" t="s">
        <v>148</v>
      </c>
      <c r="AY1644" s="17" t="s">
        <v>139</v>
      </c>
      <c r="BE1644" s="228">
        <f>IF(N1644="základní",J1644,0)</f>
        <v>0</v>
      </c>
      <c r="BF1644" s="228">
        <f>IF(N1644="snížená",J1644,0)</f>
        <v>0</v>
      </c>
      <c r="BG1644" s="228">
        <f>IF(N1644="zákl. přenesená",J1644,0)</f>
        <v>0</v>
      </c>
      <c r="BH1644" s="228">
        <f>IF(N1644="sníž. přenesená",J1644,0)</f>
        <v>0</v>
      </c>
      <c r="BI1644" s="228">
        <f>IF(N1644="nulová",J1644,0)</f>
        <v>0</v>
      </c>
      <c r="BJ1644" s="17" t="s">
        <v>148</v>
      </c>
      <c r="BK1644" s="228">
        <f>ROUND(I1644*H1644,2)</f>
        <v>0</v>
      </c>
      <c r="BL1644" s="17" t="s">
        <v>278</v>
      </c>
      <c r="BM1644" s="227" t="s">
        <v>1953</v>
      </c>
    </row>
    <row r="1645" s="13" customFormat="1">
      <c r="A1645" s="13"/>
      <c r="B1645" s="229"/>
      <c r="C1645" s="230"/>
      <c r="D1645" s="231" t="s">
        <v>150</v>
      </c>
      <c r="E1645" s="232" t="s">
        <v>1</v>
      </c>
      <c r="F1645" s="233" t="s">
        <v>218</v>
      </c>
      <c r="G1645" s="230"/>
      <c r="H1645" s="232" t="s">
        <v>1</v>
      </c>
      <c r="I1645" s="234"/>
      <c r="J1645" s="230"/>
      <c r="K1645" s="230"/>
      <c r="L1645" s="235"/>
      <c r="M1645" s="236"/>
      <c r="N1645" s="237"/>
      <c r="O1645" s="237"/>
      <c r="P1645" s="237"/>
      <c r="Q1645" s="237"/>
      <c r="R1645" s="237"/>
      <c r="S1645" s="237"/>
      <c r="T1645" s="23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9" t="s">
        <v>150</v>
      </c>
      <c r="AU1645" s="239" t="s">
        <v>148</v>
      </c>
      <c r="AV1645" s="13" t="s">
        <v>81</v>
      </c>
      <c r="AW1645" s="13" t="s">
        <v>30</v>
      </c>
      <c r="AX1645" s="13" t="s">
        <v>73</v>
      </c>
      <c r="AY1645" s="239" t="s">
        <v>139</v>
      </c>
    </row>
    <row r="1646" s="14" customFormat="1">
      <c r="A1646" s="14"/>
      <c r="B1646" s="240"/>
      <c r="C1646" s="241"/>
      <c r="D1646" s="231" t="s">
        <v>150</v>
      </c>
      <c r="E1646" s="242" t="s">
        <v>1</v>
      </c>
      <c r="F1646" s="243" t="s">
        <v>219</v>
      </c>
      <c r="G1646" s="241"/>
      <c r="H1646" s="244">
        <v>21.109000000000002</v>
      </c>
      <c r="I1646" s="245"/>
      <c r="J1646" s="241"/>
      <c r="K1646" s="241"/>
      <c r="L1646" s="246"/>
      <c r="M1646" s="247"/>
      <c r="N1646" s="248"/>
      <c r="O1646" s="248"/>
      <c r="P1646" s="248"/>
      <c r="Q1646" s="248"/>
      <c r="R1646" s="248"/>
      <c r="S1646" s="248"/>
      <c r="T1646" s="24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0" t="s">
        <v>150</v>
      </c>
      <c r="AU1646" s="250" t="s">
        <v>148</v>
      </c>
      <c r="AV1646" s="14" t="s">
        <v>148</v>
      </c>
      <c r="AW1646" s="14" t="s">
        <v>30</v>
      </c>
      <c r="AX1646" s="14" t="s">
        <v>73</v>
      </c>
      <c r="AY1646" s="250" t="s">
        <v>139</v>
      </c>
    </row>
    <row r="1647" s="13" customFormat="1">
      <c r="A1647" s="13"/>
      <c r="B1647" s="229"/>
      <c r="C1647" s="230"/>
      <c r="D1647" s="231" t="s">
        <v>150</v>
      </c>
      <c r="E1647" s="232" t="s">
        <v>1</v>
      </c>
      <c r="F1647" s="233" t="s">
        <v>220</v>
      </c>
      <c r="G1647" s="230"/>
      <c r="H1647" s="232" t="s">
        <v>1</v>
      </c>
      <c r="I1647" s="234"/>
      <c r="J1647" s="230"/>
      <c r="K1647" s="230"/>
      <c r="L1647" s="235"/>
      <c r="M1647" s="236"/>
      <c r="N1647" s="237"/>
      <c r="O1647" s="237"/>
      <c r="P1647" s="237"/>
      <c r="Q1647" s="237"/>
      <c r="R1647" s="237"/>
      <c r="S1647" s="237"/>
      <c r="T1647" s="23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9" t="s">
        <v>150</v>
      </c>
      <c r="AU1647" s="239" t="s">
        <v>148</v>
      </c>
      <c r="AV1647" s="13" t="s">
        <v>81</v>
      </c>
      <c r="AW1647" s="13" t="s">
        <v>30</v>
      </c>
      <c r="AX1647" s="13" t="s">
        <v>73</v>
      </c>
      <c r="AY1647" s="239" t="s">
        <v>139</v>
      </c>
    </row>
    <row r="1648" s="14" customFormat="1">
      <c r="A1648" s="14"/>
      <c r="B1648" s="240"/>
      <c r="C1648" s="241"/>
      <c r="D1648" s="231" t="s">
        <v>150</v>
      </c>
      <c r="E1648" s="242" t="s">
        <v>1</v>
      </c>
      <c r="F1648" s="243" t="s">
        <v>1954</v>
      </c>
      <c r="G1648" s="241"/>
      <c r="H1648" s="244">
        <v>5.4240000000000004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150</v>
      </c>
      <c r="AU1648" s="250" t="s">
        <v>148</v>
      </c>
      <c r="AV1648" s="14" t="s">
        <v>148</v>
      </c>
      <c r="AW1648" s="14" t="s">
        <v>30</v>
      </c>
      <c r="AX1648" s="14" t="s">
        <v>73</v>
      </c>
      <c r="AY1648" s="250" t="s">
        <v>139</v>
      </c>
    </row>
    <row r="1649" s="15" customFormat="1">
      <c r="A1649" s="15"/>
      <c r="B1649" s="251"/>
      <c r="C1649" s="252"/>
      <c r="D1649" s="231" t="s">
        <v>150</v>
      </c>
      <c r="E1649" s="253" t="s">
        <v>1</v>
      </c>
      <c r="F1649" s="254" t="s">
        <v>164</v>
      </c>
      <c r="G1649" s="252"/>
      <c r="H1649" s="255">
        <v>26.533000000000001</v>
      </c>
      <c r="I1649" s="256"/>
      <c r="J1649" s="252"/>
      <c r="K1649" s="252"/>
      <c r="L1649" s="257"/>
      <c r="M1649" s="258"/>
      <c r="N1649" s="259"/>
      <c r="O1649" s="259"/>
      <c r="P1649" s="259"/>
      <c r="Q1649" s="259"/>
      <c r="R1649" s="259"/>
      <c r="S1649" s="259"/>
      <c r="T1649" s="260"/>
      <c r="U1649" s="15"/>
      <c r="V1649" s="15"/>
      <c r="W1649" s="15"/>
      <c r="X1649" s="15"/>
      <c r="Y1649" s="15"/>
      <c r="Z1649" s="15"/>
      <c r="AA1649" s="15"/>
      <c r="AB1649" s="15"/>
      <c r="AC1649" s="15"/>
      <c r="AD1649" s="15"/>
      <c r="AE1649" s="15"/>
      <c r="AT1649" s="261" t="s">
        <v>150</v>
      </c>
      <c r="AU1649" s="261" t="s">
        <v>148</v>
      </c>
      <c r="AV1649" s="15" t="s">
        <v>147</v>
      </c>
      <c r="AW1649" s="15" t="s">
        <v>30</v>
      </c>
      <c r="AX1649" s="15" t="s">
        <v>81</v>
      </c>
      <c r="AY1649" s="261" t="s">
        <v>139</v>
      </c>
    </row>
    <row r="1650" s="2" customFormat="1" ht="24.15" customHeight="1">
      <c r="A1650" s="38"/>
      <c r="B1650" s="39"/>
      <c r="C1650" s="215" t="s">
        <v>1955</v>
      </c>
      <c r="D1650" s="215" t="s">
        <v>143</v>
      </c>
      <c r="E1650" s="216" t="s">
        <v>1956</v>
      </c>
      <c r="F1650" s="217" t="s">
        <v>1957</v>
      </c>
      <c r="G1650" s="218" t="s">
        <v>177</v>
      </c>
      <c r="H1650" s="219">
        <v>10</v>
      </c>
      <c r="I1650" s="220"/>
      <c r="J1650" s="221">
        <f>ROUND(I1650*H1650,2)</f>
        <v>0</v>
      </c>
      <c r="K1650" s="222"/>
      <c r="L1650" s="44"/>
      <c r="M1650" s="223" t="s">
        <v>1</v>
      </c>
      <c r="N1650" s="224" t="s">
        <v>39</v>
      </c>
      <c r="O1650" s="91"/>
      <c r="P1650" s="225">
        <f>O1650*H1650</f>
        <v>0</v>
      </c>
      <c r="Q1650" s="225">
        <v>0.00095</v>
      </c>
      <c r="R1650" s="225">
        <f>Q1650*H1650</f>
        <v>0.0094999999999999998</v>
      </c>
      <c r="S1650" s="225">
        <v>0</v>
      </c>
      <c r="T1650" s="226">
        <f>S1650*H1650</f>
        <v>0</v>
      </c>
      <c r="U1650" s="38"/>
      <c r="V1650" s="38"/>
      <c r="W1650" s="38"/>
      <c r="X1650" s="38"/>
      <c r="Y1650" s="38"/>
      <c r="Z1650" s="38"/>
      <c r="AA1650" s="38"/>
      <c r="AB1650" s="38"/>
      <c r="AC1650" s="38"/>
      <c r="AD1650" s="38"/>
      <c r="AE1650" s="38"/>
      <c r="AR1650" s="227" t="s">
        <v>278</v>
      </c>
      <c r="AT1650" s="227" t="s">
        <v>143</v>
      </c>
      <c r="AU1650" s="227" t="s">
        <v>148</v>
      </c>
      <c r="AY1650" s="17" t="s">
        <v>139</v>
      </c>
      <c r="BE1650" s="228">
        <f>IF(N1650="základní",J1650,0)</f>
        <v>0</v>
      </c>
      <c r="BF1650" s="228">
        <f>IF(N1650="snížená",J1650,0)</f>
        <v>0</v>
      </c>
      <c r="BG1650" s="228">
        <f>IF(N1650="zákl. přenesená",J1650,0)</f>
        <v>0</v>
      </c>
      <c r="BH1650" s="228">
        <f>IF(N1650="sníž. přenesená",J1650,0)</f>
        <v>0</v>
      </c>
      <c r="BI1650" s="228">
        <f>IF(N1650="nulová",J1650,0)</f>
        <v>0</v>
      </c>
      <c r="BJ1650" s="17" t="s">
        <v>148</v>
      </c>
      <c r="BK1650" s="228">
        <f>ROUND(I1650*H1650,2)</f>
        <v>0</v>
      </c>
      <c r="BL1650" s="17" t="s">
        <v>278</v>
      </c>
      <c r="BM1650" s="227" t="s">
        <v>1958</v>
      </c>
    </row>
    <row r="1651" s="14" customFormat="1">
      <c r="A1651" s="14"/>
      <c r="B1651" s="240"/>
      <c r="C1651" s="241"/>
      <c r="D1651" s="231" t="s">
        <v>150</v>
      </c>
      <c r="E1651" s="242" t="s">
        <v>1</v>
      </c>
      <c r="F1651" s="243" t="s">
        <v>232</v>
      </c>
      <c r="G1651" s="241"/>
      <c r="H1651" s="244">
        <v>10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0" t="s">
        <v>150</v>
      </c>
      <c r="AU1651" s="250" t="s">
        <v>148</v>
      </c>
      <c r="AV1651" s="14" t="s">
        <v>148</v>
      </c>
      <c r="AW1651" s="14" t="s">
        <v>30</v>
      </c>
      <c r="AX1651" s="14" t="s">
        <v>81</v>
      </c>
      <c r="AY1651" s="250" t="s">
        <v>139</v>
      </c>
    </row>
    <row r="1652" s="2" customFormat="1" ht="24.15" customHeight="1">
      <c r="A1652" s="38"/>
      <c r="B1652" s="39"/>
      <c r="C1652" s="215" t="s">
        <v>1959</v>
      </c>
      <c r="D1652" s="215" t="s">
        <v>143</v>
      </c>
      <c r="E1652" s="216" t="s">
        <v>1960</v>
      </c>
      <c r="F1652" s="217" t="s">
        <v>1961</v>
      </c>
      <c r="G1652" s="218" t="s">
        <v>436</v>
      </c>
      <c r="H1652" s="219">
        <v>0.91300000000000003</v>
      </c>
      <c r="I1652" s="220"/>
      <c r="J1652" s="221">
        <f>ROUND(I1652*H1652,2)</f>
        <v>0</v>
      </c>
      <c r="K1652" s="222"/>
      <c r="L1652" s="44"/>
      <c r="M1652" s="223" t="s">
        <v>1</v>
      </c>
      <c r="N1652" s="224" t="s">
        <v>39</v>
      </c>
      <c r="O1652" s="91"/>
      <c r="P1652" s="225">
        <f>O1652*H1652</f>
        <v>0</v>
      </c>
      <c r="Q1652" s="225">
        <v>0</v>
      </c>
      <c r="R1652" s="225">
        <f>Q1652*H1652</f>
        <v>0</v>
      </c>
      <c r="S1652" s="225">
        <v>0</v>
      </c>
      <c r="T1652" s="226">
        <f>S1652*H1652</f>
        <v>0</v>
      </c>
      <c r="U1652" s="38"/>
      <c r="V1652" s="38"/>
      <c r="W1652" s="38"/>
      <c r="X1652" s="38"/>
      <c r="Y1652" s="38"/>
      <c r="Z1652" s="38"/>
      <c r="AA1652" s="38"/>
      <c r="AB1652" s="38"/>
      <c r="AC1652" s="38"/>
      <c r="AD1652" s="38"/>
      <c r="AE1652" s="38"/>
      <c r="AR1652" s="227" t="s">
        <v>278</v>
      </c>
      <c r="AT1652" s="227" t="s">
        <v>143</v>
      </c>
      <c r="AU1652" s="227" t="s">
        <v>148</v>
      </c>
      <c r="AY1652" s="17" t="s">
        <v>139</v>
      </c>
      <c r="BE1652" s="228">
        <f>IF(N1652="základní",J1652,0)</f>
        <v>0</v>
      </c>
      <c r="BF1652" s="228">
        <f>IF(N1652="snížená",J1652,0)</f>
        <v>0</v>
      </c>
      <c r="BG1652" s="228">
        <f>IF(N1652="zákl. přenesená",J1652,0)</f>
        <v>0</v>
      </c>
      <c r="BH1652" s="228">
        <f>IF(N1652="sníž. přenesená",J1652,0)</f>
        <v>0</v>
      </c>
      <c r="BI1652" s="228">
        <f>IF(N1652="nulová",J1652,0)</f>
        <v>0</v>
      </c>
      <c r="BJ1652" s="17" t="s">
        <v>148</v>
      </c>
      <c r="BK1652" s="228">
        <f>ROUND(I1652*H1652,2)</f>
        <v>0</v>
      </c>
      <c r="BL1652" s="17" t="s">
        <v>278</v>
      </c>
      <c r="BM1652" s="227" t="s">
        <v>1962</v>
      </c>
    </row>
    <row r="1653" s="2" customFormat="1" ht="33" customHeight="1">
      <c r="A1653" s="38"/>
      <c r="B1653" s="39"/>
      <c r="C1653" s="215" t="s">
        <v>1963</v>
      </c>
      <c r="D1653" s="215" t="s">
        <v>143</v>
      </c>
      <c r="E1653" s="216" t="s">
        <v>1964</v>
      </c>
      <c r="F1653" s="217" t="s">
        <v>1965</v>
      </c>
      <c r="G1653" s="218" t="s">
        <v>436</v>
      </c>
      <c r="H1653" s="219">
        <v>2.7389999999999999</v>
      </c>
      <c r="I1653" s="220"/>
      <c r="J1653" s="221">
        <f>ROUND(I1653*H1653,2)</f>
        <v>0</v>
      </c>
      <c r="K1653" s="222"/>
      <c r="L1653" s="44"/>
      <c r="M1653" s="223" t="s">
        <v>1</v>
      </c>
      <c r="N1653" s="224" t="s">
        <v>39</v>
      </c>
      <c r="O1653" s="91"/>
      <c r="P1653" s="225">
        <f>O1653*H1653</f>
        <v>0</v>
      </c>
      <c r="Q1653" s="225">
        <v>0</v>
      </c>
      <c r="R1653" s="225">
        <f>Q1653*H1653</f>
        <v>0</v>
      </c>
      <c r="S1653" s="225">
        <v>0</v>
      </c>
      <c r="T1653" s="226">
        <f>S1653*H1653</f>
        <v>0</v>
      </c>
      <c r="U1653" s="38"/>
      <c r="V1653" s="38"/>
      <c r="W1653" s="38"/>
      <c r="X1653" s="38"/>
      <c r="Y1653" s="38"/>
      <c r="Z1653" s="38"/>
      <c r="AA1653" s="38"/>
      <c r="AB1653" s="38"/>
      <c r="AC1653" s="38"/>
      <c r="AD1653" s="38"/>
      <c r="AE1653" s="38"/>
      <c r="AR1653" s="227" t="s">
        <v>278</v>
      </c>
      <c r="AT1653" s="227" t="s">
        <v>143</v>
      </c>
      <c r="AU1653" s="227" t="s">
        <v>148</v>
      </c>
      <c r="AY1653" s="17" t="s">
        <v>139</v>
      </c>
      <c r="BE1653" s="228">
        <f>IF(N1653="základní",J1653,0)</f>
        <v>0</v>
      </c>
      <c r="BF1653" s="228">
        <f>IF(N1653="snížená",J1653,0)</f>
        <v>0</v>
      </c>
      <c r="BG1653" s="228">
        <f>IF(N1653="zákl. přenesená",J1653,0)</f>
        <v>0</v>
      </c>
      <c r="BH1653" s="228">
        <f>IF(N1653="sníž. přenesená",J1653,0)</f>
        <v>0</v>
      </c>
      <c r="BI1653" s="228">
        <f>IF(N1653="nulová",J1653,0)</f>
        <v>0</v>
      </c>
      <c r="BJ1653" s="17" t="s">
        <v>148</v>
      </c>
      <c r="BK1653" s="228">
        <f>ROUND(I1653*H1653,2)</f>
        <v>0</v>
      </c>
      <c r="BL1653" s="17" t="s">
        <v>278</v>
      </c>
      <c r="BM1653" s="227" t="s">
        <v>1966</v>
      </c>
    </row>
    <row r="1654" s="14" customFormat="1">
      <c r="A1654" s="14"/>
      <c r="B1654" s="240"/>
      <c r="C1654" s="241"/>
      <c r="D1654" s="231" t="s">
        <v>150</v>
      </c>
      <c r="E1654" s="241"/>
      <c r="F1654" s="243" t="s">
        <v>1967</v>
      </c>
      <c r="G1654" s="241"/>
      <c r="H1654" s="244">
        <v>2.7389999999999999</v>
      </c>
      <c r="I1654" s="245"/>
      <c r="J1654" s="241"/>
      <c r="K1654" s="241"/>
      <c r="L1654" s="246"/>
      <c r="M1654" s="247"/>
      <c r="N1654" s="248"/>
      <c r="O1654" s="248"/>
      <c r="P1654" s="248"/>
      <c r="Q1654" s="248"/>
      <c r="R1654" s="248"/>
      <c r="S1654" s="248"/>
      <c r="T1654" s="249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0" t="s">
        <v>150</v>
      </c>
      <c r="AU1654" s="250" t="s">
        <v>148</v>
      </c>
      <c r="AV1654" s="14" t="s">
        <v>148</v>
      </c>
      <c r="AW1654" s="14" t="s">
        <v>4</v>
      </c>
      <c r="AX1654" s="14" t="s">
        <v>81</v>
      </c>
      <c r="AY1654" s="250" t="s">
        <v>139</v>
      </c>
    </row>
    <row r="1655" s="12" customFormat="1" ht="22.8" customHeight="1">
      <c r="A1655" s="12"/>
      <c r="B1655" s="199"/>
      <c r="C1655" s="200"/>
      <c r="D1655" s="201" t="s">
        <v>72</v>
      </c>
      <c r="E1655" s="213" t="s">
        <v>1968</v>
      </c>
      <c r="F1655" s="213" t="s">
        <v>1969</v>
      </c>
      <c r="G1655" s="200"/>
      <c r="H1655" s="200"/>
      <c r="I1655" s="203"/>
      <c r="J1655" s="214">
        <f>BK1655</f>
        <v>0</v>
      </c>
      <c r="K1655" s="200"/>
      <c r="L1655" s="205"/>
      <c r="M1655" s="206"/>
      <c r="N1655" s="207"/>
      <c r="O1655" s="207"/>
      <c r="P1655" s="208">
        <f>SUM(P1656:P1892)</f>
        <v>0</v>
      </c>
      <c r="Q1655" s="207"/>
      <c r="R1655" s="208">
        <f>SUM(R1656:R1892)</f>
        <v>0.066399529999999998</v>
      </c>
      <c r="S1655" s="207"/>
      <c r="T1655" s="209">
        <f>SUM(T1656:T1892)</f>
        <v>0</v>
      </c>
      <c r="U1655" s="12"/>
      <c r="V1655" s="12"/>
      <c r="W1655" s="12"/>
      <c r="X1655" s="12"/>
      <c r="Y1655" s="12"/>
      <c r="Z1655" s="12"/>
      <c r="AA1655" s="12"/>
      <c r="AB1655" s="12"/>
      <c r="AC1655" s="12"/>
      <c r="AD1655" s="12"/>
      <c r="AE1655" s="12"/>
      <c r="AR1655" s="210" t="s">
        <v>148</v>
      </c>
      <c r="AT1655" s="211" t="s">
        <v>72</v>
      </c>
      <c r="AU1655" s="211" t="s">
        <v>81</v>
      </c>
      <c r="AY1655" s="210" t="s">
        <v>139</v>
      </c>
      <c r="BK1655" s="212">
        <f>SUM(BK1656:BK1892)</f>
        <v>0</v>
      </c>
    </row>
    <row r="1656" s="2" customFormat="1" ht="24.15" customHeight="1">
      <c r="A1656" s="38"/>
      <c r="B1656" s="39"/>
      <c r="C1656" s="215" t="s">
        <v>1970</v>
      </c>
      <c r="D1656" s="215" t="s">
        <v>143</v>
      </c>
      <c r="E1656" s="216" t="s">
        <v>1971</v>
      </c>
      <c r="F1656" s="217" t="s">
        <v>1972</v>
      </c>
      <c r="G1656" s="218" t="s">
        <v>146</v>
      </c>
      <c r="H1656" s="219">
        <v>8</v>
      </c>
      <c r="I1656" s="220"/>
      <c r="J1656" s="221">
        <f>ROUND(I1656*H1656,2)</f>
        <v>0</v>
      </c>
      <c r="K1656" s="222"/>
      <c r="L1656" s="44"/>
      <c r="M1656" s="223" t="s">
        <v>1</v>
      </c>
      <c r="N1656" s="224" t="s">
        <v>39</v>
      </c>
      <c r="O1656" s="91"/>
      <c r="P1656" s="225">
        <f>O1656*H1656</f>
        <v>0</v>
      </c>
      <c r="Q1656" s="225">
        <v>0</v>
      </c>
      <c r="R1656" s="225">
        <f>Q1656*H1656</f>
        <v>0</v>
      </c>
      <c r="S1656" s="225">
        <v>0</v>
      </c>
      <c r="T1656" s="226">
        <f>S1656*H1656</f>
        <v>0</v>
      </c>
      <c r="U1656" s="38"/>
      <c r="V1656" s="38"/>
      <c r="W1656" s="38"/>
      <c r="X1656" s="38"/>
      <c r="Y1656" s="38"/>
      <c r="Z1656" s="38"/>
      <c r="AA1656" s="38"/>
      <c r="AB1656" s="38"/>
      <c r="AC1656" s="38"/>
      <c r="AD1656" s="38"/>
      <c r="AE1656" s="38"/>
      <c r="AR1656" s="227" t="s">
        <v>278</v>
      </c>
      <c r="AT1656" s="227" t="s">
        <v>143</v>
      </c>
      <c r="AU1656" s="227" t="s">
        <v>148</v>
      </c>
      <c r="AY1656" s="17" t="s">
        <v>139</v>
      </c>
      <c r="BE1656" s="228">
        <f>IF(N1656="základní",J1656,0)</f>
        <v>0</v>
      </c>
      <c r="BF1656" s="228">
        <f>IF(N1656="snížená",J1656,0)</f>
        <v>0</v>
      </c>
      <c r="BG1656" s="228">
        <f>IF(N1656="zákl. přenesená",J1656,0)</f>
        <v>0</v>
      </c>
      <c r="BH1656" s="228">
        <f>IF(N1656="sníž. přenesená",J1656,0)</f>
        <v>0</v>
      </c>
      <c r="BI1656" s="228">
        <f>IF(N1656="nulová",J1656,0)</f>
        <v>0</v>
      </c>
      <c r="BJ1656" s="17" t="s">
        <v>148</v>
      </c>
      <c r="BK1656" s="228">
        <f>ROUND(I1656*H1656,2)</f>
        <v>0</v>
      </c>
      <c r="BL1656" s="17" t="s">
        <v>278</v>
      </c>
      <c r="BM1656" s="227" t="s">
        <v>1973</v>
      </c>
    </row>
    <row r="1657" s="13" customFormat="1">
      <c r="A1657" s="13"/>
      <c r="B1657" s="229"/>
      <c r="C1657" s="230"/>
      <c r="D1657" s="231" t="s">
        <v>150</v>
      </c>
      <c r="E1657" s="232" t="s">
        <v>1</v>
      </c>
      <c r="F1657" s="233" t="s">
        <v>1974</v>
      </c>
      <c r="G1657" s="230"/>
      <c r="H1657" s="232" t="s">
        <v>1</v>
      </c>
      <c r="I1657" s="234"/>
      <c r="J1657" s="230"/>
      <c r="K1657" s="230"/>
      <c r="L1657" s="235"/>
      <c r="M1657" s="236"/>
      <c r="N1657" s="237"/>
      <c r="O1657" s="237"/>
      <c r="P1657" s="237"/>
      <c r="Q1657" s="237"/>
      <c r="R1657" s="237"/>
      <c r="S1657" s="237"/>
      <c r="T1657" s="23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39" t="s">
        <v>150</v>
      </c>
      <c r="AU1657" s="239" t="s">
        <v>148</v>
      </c>
      <c r="AV1657" s="13" t="s">
        <v>81</v>
      </c>
      <c r="AW1657" s="13" t="s">
        <v>30</v>
      </c>
      <c r="AX1657" s="13" t="s">
        <v>73</v>
      </c>
      <c r="AY1657" s="239" t="s">
        <v>139</v>
      </c>
    </row>
    <row r="1658" s="14" customFormat="1">
      <c r="A1658" s="14"/>
      <c r="B1658" s="240"/>
      <c r="C1658" s="241"/>
      <c r="D1658" s="231" t="s">
        <v>150</v>
      </c>
      <c r="E1658" s="242" t="s">
        <v>1</v>
      </c>
      <c r="F1658" s="243" t="s">
        <v>208</v>
      </c>
      <c r="G1658" s="241"/>
      <c r="H1658" s="244">
        <v>8</v>
      </c>
      <c r="I1658" s="245"/>
      <c r="J1658" s="241"/>
      <c r="K1658" s="241"/>
      <c r="L1658" s="246"/>
      <c r="M1658" s="247"/>
      <c r="N1658" s="248"/>
      <c r="O1658" s="248"/>
      <c r="P1658" s="248"/>
      <c r="Q1658" s="248"/>
      <c r="R1658" s="248"/>
      <c r="S1658" s="248"/>
      <c r="T1658" s="249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0" t="s">
        <v>150</v>
      </c>
      <c r="AU1658" s="250" t="s">
        <v>148</v>
      </c>
      <c r="AV1658" s="14" t="s">
        <v>148</v>
      </c>
      <c r="AW1658" s="14" t="s">
        <v>30</v>
      </c>
      <c r="AX1658" s="14" t="s">
        <v>73</v>
      </c>
      <c r="AY1658" s="250" t="s">
        <v>139</v>
      </c>
    </row>
    <row r="1659" s="15" customFormat="1">
      <c r="A1659" s="15"/>
      <c r="B1659" s="251"/>
      <c r="C1659" s="252"/>
      <c r="D1659" s="231" t="s">
        <v>150</v>
      </c>
      <c r="E1659" s="253" t="s">
        <v>1</v>
      </c>
      <c r="F1659" s="254" t="s">
        <v>164</v>
      </c>
      <c r="G1659" s="252"/>
      <c r="H1659" s="255">
        <v>8</v>
      </c>
      <c r="I1659" s="256"/>
      <c r="J1659" s="252"/>
      <c r="K1659" s="252"/>
      <c r="L1659" s="257"/>
      <c r="M1659" s="258"/>
      <c r="N1659" s="259"/>
      <c r="O1659" s="259"/>
      <c r="P1659" s="259"/>
      <c r="Q1659" s="259"/>
      <c r="R1659" s="259"/>
      <c r="S1659" s="259"/>
      <c r="T1659" s="260"/>
      <c r="U1659" s="15"/>
      <c r="V1659" s="15"/>
      <c r="W1659" s="15"/>
      <c r="X1659" s="15"/>
      <c r="Y1659" s="15"/>
      <c r="Z1659" s="15"/>
      <c r="AA1659" s="15"/>
      <c r="AB1659" s="15"/>
      <c r="AC1659" s="15"/>
      <c r="AD1659" s="15"/>
      <c r="AE1659" s="15"/>
      <c r="AT1659" s="261" t="s">
        <v>150</v>
      </c>
      <c r="AU1659" s="261" t="s">
        <v>148</v>
      </c>
      <c r="AV1659" s="15" t="s">
        <v>147</v>
      </c>
      <c r="AW1659" s="15" t="s">
        <v>30</v>
      </c>
      <c r="AX1659" s="15" t="s">
        <v>81</v>
      </c>
      <c r="AY1659" s="261" t="s">
        <v>139</v>
      </c>
    </row>
    <row r="1660" s="2" customFormat="1" ht="24.15" customHeight="1">
      <c r="A1660" s="38"/>
      <c r="B1660" s="39"/>
      <c r="C1660" s="215" t="s">
        <v>1975</v>
      </c>
      <c r="D1660" s="215" t="s">
        <v>143</v>
      </c>
      <c r="E1660" s="216" t="s">
        <v>1976</v>
      </c>
      <c r="F1660" s="217" t="s">
        <v>1977</v>
      </c>
      <c r="G1660" s="218" t="s">
        <v>160</v>
      </c>
      <c r="H1660" s="219">
        <v>26.013999999999999</v>
      </c>
      <c r="I1660" s="220"/>
      <c r="J1660" s="221">
        <f>ROUND(I1660*H1660,2)</f>
        <v>0</v>
      </c>
      <c r="K1660" s="222"/>
      <c r="L1660" s="44"/>
      <c r="M1660" s="223" t="s">
        <v>1</v>
      </c>
      <c r="N1660" s="224" t="s">
        <v>39</v>
      </c>
      <c r="O1660" s="91"/>
      <c r="P1660" s="225">
        <f>O1660*H1660</f>
        <v>0</v>
      </c>
      <c r="Q1660" s="225">
        <v>0</v>
      </c>
      <c r="R1660" s="225">
        <f>Q1660*H1660</f>
        <v>0</v>
      </c>
      <c r="S1660" s="225">
        <v>0</v>
      </c>
      <c r="T1660" s="226">
        <f>S1660*H1660</f>
        <v>0</v>
      </c>
      <c r="U1660" s="38"/>
      <c r="V1660" s="38"/>
      <c r="W1660" s="38"/>
      <c r="X1660" s="38"/>
      <c r="Y1660" s="38"/>
      <c r="Z1660" s="38"/>
      <c r="AA1660" s="38"/>
      <c r="AB1660" s="38"/>
      <c r="AC1660" s="38"/>
      <c r="AD1660" s="38"/>
      <c r="AE1660" s="38"/>
      <c r="AR1660" s="227" t="s">
        <v>278</v>
      </c>
      <c r="AT1660" s="227" t="s">
        <v>143</v>
      </c>
      <c r="AU1660" s="227" t="s">
        <v>148</v>
      </c>
      <c r="AY1660" s="17" t="s">
        <v>139</v>
      </c>
      <c r="BE1660" s="228">
        <f>IF(N1660="základní",J1660,0)</f>
        <v>0</v>
      </c>
      <c r="BF1660" s="228">
        <f>IF(N1660="snížená",J1660,0)</f>
        <v>0</v>
      </c>
      <c r="BG1660" s="228">
        <f>IF(N1660="zákl. přenesená",J1660,0)</f>
        <v>0</v>
      </c>
      <c r="BH1660" s="228">
        <f>IF(N1660="sníž. přenesená",J1660,0)</f>
        <v>0</v>
      </c>
      <c r="BI1660" s="228">
        <f>IF(N1660="nulová",J1660,0)</f>
        <v>0</v>
      </c>
      <c r="BJ1660" s="17" t="s">
        <v>148</v>
      </c>
      <c r="BK1660" s="228">
        <f>ROUND(I1660*H1660,2)</f>
        <v>0</v>
      </c>
      <c r="BL1660" s="17" t="s">
        <v>278</v>
      </c>
      <c r="BM1660" s="227" t="s">
        <v>1978</v>
      </c>
    </row>
    <row r="1661" s="13" customFormat="1">
      <c r="A1661" s="13"/>
      <c r="B1661" s="229"/>
      <c r="C1661" s="230"/>
      <c r="D1661" s="231" t="s">
        <v>150</v>
      </c>
      <c r="E1661" s="232" t="s">
        <v>1</v>
      </c>
      <c r="F1661" s="233" t="s">
        <v>1979</v>
      </c>
      <c r="G1661" s="230"/>
      <c r="H1661" s="232" t="s">
        <v>1</v>
      </c>
      <c r="I1661" s="234"/>
      <c r="J1661" s="230"/>
      <c r="K1661" s="230"/>
      <c r="L1661" s="235"/>
      <c r="M1661" s="236"/>
      <c r="N1661" s="237"/>
      <c r="O1661" s="237"/>
      <c r="P1661" s="237"/>
      <c r="Q1661" s="237"/>
      <c r="R1661" s="237"/>
      <c r="S1661" s="237"/>
      <c r="T1661" s="238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39" t="s">
        <v>150</v>
      </c>
      <c r="AU1661" s="239" t="s">
        <v>148</v>
      </c>
      <c r="AV1661" s="13" t="s">
        <v>81</v>
      </c>
      <c r="AW1661" s="13" t="s">
        <v>30</v>
      </c>
      <c r="AX1661" s="13" t="s">
        <v>73</v>
      </c>
      <c r="AY1661" s="239" t="s">
        <v>139</v>
      </c>
    </row>
    <row r="1662" s="14" customFormat="1">
      <c r="A1662" s="14"/>
      <c r="B1662" s="240"/>
      <c r="C1662" s="241"/>
      <c r="D1662" s="231" t="s">
        <v>150</v>
      </c>
      <c r="E1662" s="242" t="s">
        <v>1</v>
      </c>
      <c r="F1662" s="243" t="s">
        <v>1980</v>
      </c>
      <c r="G1662" s="241"/>
      <c r="H1662" s="244">
        <v>3.9300000000000002</v>
      </c>
      <c r="I1662" s="245"/>
      <c r="J1662" s="241"/>
      <c r="K1662" s="241"/>
      <c r="L1662" s="246"/>
      <c r="M1662" s="247"/>
      <c r="N1662" s="248"/>
      <c r="O1662" s="248"/>
      <c r="P1662" s="248"/>
      <c r="Q1662" s="248"/>
      <c r="R1662" s="248"/>
      <c r="S1662" s="248"/>
      <c r="T1662" s="249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0" t="s">
        <v>150</v>
      </c>
      <c r="AU1662" s="250" t="s">
        <v>148</v>
      </c>
      <c r="AV1662" s="14" t="s">
        <v>148</v>
      </c>
      <c r="AW1662" s="14" t="s">
        <v>30</v>
      </c>
      <c r="AX1662" s="14" t="s">
        <v>73</v>
      </c>
      <c r="AY1662" s="250" t="s">
        <v>139</v>
      </c>
    </row>
    <row r="1663" s="13" customFormat="1">
      <c r="A1663" s="13"/>
      <c r="B1663" s="229"/>
      <c r="C1663" s="230"/>
      <c r="D1663" s="231" t="s">
        <v>150</v>
      </c>
      <c r="E1663" s="232" t="s">
        <v>1</v>
      </c>
      <c r="F1663" s="233" t="s">
        <v>1981</v>
      </c>
      <c r="G1663" s="230"/>
      <c r="H1663" s="232" t="s">
        <v>1</v>
      </c>
      <c r="I1663" s="234"/>
      <c r="J1663" s="230"/>
      <c r="K1663" s="230"/>
      <c r="L1663" s="235"/>
      <c r="M1663" s="236"/>
      <c r="N1663" s="237"/>
      <c r="O1663" s="237"/>
      <c r="P1663" s="237"/>
      <c r="Q1663" s="237"/>
      <c r="R1663" s="237"/>
      <c r="S1663" s="237"/>
      <c r="T1663" s="238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39" t="s">
        <v>150</v>
      </c>
      <c r="AU1663" s="239" t="s">
        <v>148</v>
      </c>
      <c r="AV1663" s="13" t="s">
        <v>81</v>
      </c>
      <c r="AW1663" s="13" t="s">
        <v>30</v>
      </c>
      <c r="AX1663" s="13" t="s">
        <v>73</v>
      </c>
      <c r="AY1663" s="239" t="s">
        <v>139</v>
      </c>
    </row>
    <row r="1664" s="14" customFormat="1">
      <c r="A1664" s="14"/>
      <c r="B1664" s="240"/>
      <c r="C1664" s="241"/>
      <c r="D1664" s="231" t="s">
        <v>150</v>
      </c>
      <c r="E1664" s="242" t="s">
        <v>1</v>
      </c>
      <c r="F1664" s="243" t="s">
        <v>1982</v>
      </c>
      <c r="G1664" s="241"/>
      <c r="H1664" s="244">
        <v>3.9020000000000001</v>
      </c>
      <c r="I1664" s="245"/>
      <c r="J1664" s="241"/>
      <c r="K1664" s="241"/>
      <c r="L1664" s="246"/>
      <c r="M1664" s="247"/>
      <c r="N1664" s="248"/>
      <c r="O1664" s="248"/>
      <c r="P1664" s="248"/>
      <c r="Q1664" s="248"/>
      <c r="R1664" s="248"/>
      <c r="S1664" s="248"/>
      <c r="T1664" s="249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50" t="s">
        <v>150</v>
      </c>
      <c r="AU1664" s="250" t="s">
        <v>148</v>
      </c>
      <c r="AV1664" s="14" t="s">
        <v>148</v>
      </c>
      <c r="AW1664" s="14" t="s">
        <v>30</v>
      </c>
      <c r="AX1664" s="14" t="s">
        <v>73</v>
      </c>
      <c r="AY1664" s="250" t="s">
        <v>139</v>
      </c>
    </row>
    <row r="1665" s="13" customFormat="1">
      <c r="A1665" s="13"/>
      <c r="B1665" s="229"/>
      <c r="C1665" s="230"/>
      <c r="D1665" s="231" t="s">
        <v>150</v>
      </c>
      <c r="E1665" s="232" t="s">
        <v>1</v>
      </c>
      <c r="F1665" s="233" t="s">
        <v>1983</v>
      </c>
      <c r="G1665" s="230"/>
      <c r="H1665" s="232" t="s">
        <v>1</v>
      </c>
      <c r="I1665" s="234"/>
      <c r="J1665" s="230"/>
      <c r="K1665" s="230"/>
      <c r="L1665" s="235"/>
      <c r="M1665" s="236"/>
      <c r="N1665" s="237"/>
      <c r="O1665" s="237"/>
      <c r="P1665" s="237"/>
      <c r="Q1665" s="237"/>
      <c r="R1665" s="237"/>
      <c r="S1665" s="237"/>
      <c r="T1665" s="238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39" t="s">
        <v>150</v>
      </c>
      <c r="AU1665" s="239" t="s">
        <v>148</v>
      </c>
      <c r="AV1665" s="13" t="s">
        <v>81</v>
      </c>
      <c r="AW1665" s="13" t="s">
        <v>30</v>
      </c>
      <c r="AX1665" s="13" t="s">
        <v>73</v>
      </c>
      <c r="AY1665" s="239" t="s">
        <v>139</v>
      </c>
    </row>
    <row r="1666" s="14" customFormat="1">
      <c r="A1666" s="14"/>
      <c r="B1666" s="240"/>
      <c r="C1666" s="241"/>
      <c r="D1666" s="231" t="s">
        <v>150</v>
      </c>
      <c r="E1666" s="242" t="s">
        <v>1</v>
      </c>
      <c r="F1666" s="243" t="s">
        <v>1984</v>
      </c>
      <c r="G1666" s="241"/>
      <c r="H1666" s="244">
        <v>3.1339999999999999</v>
      </c>
      <c r="I1666" s="245"/>
      <c r="J1666" s="241"/>
      <c r="K1666" s="241"/>
      <c r="L1666" s="246"/>
      <c r="M1666" s="247"/>
      <c r="N1666" s="248"/>
      <c r="O1666" s="248"/>
      <c r="P1666" s="248"/>
      <c r="Q1666" s="248"/>
      <c r="R1666" s="248"/>
      <c r="S1666" s="248"/>
      <c r="T1666" s="249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50" t="s">
        <v>150</v>
      </c>
      <c r="AU1666" s="250" t="s">
        <v>148</v>
      </c>
      <c r="AV1666" s="14" t="s">
        <v>148</v>
      </c>
      <c r="AW1666" s="14" t="s">
        <v>30</v>
      </c>
      <c r="AX1666" s="14" t="s">
        <v>73</v>
      </c>
      <c r="AY1666" s="250" t="s">
        <v>139</v>
      </c>
    </row>
    <row r="1667" s="13" customFormat="1">
      <c r="A1667" s="13"/>
      <c r="B1667" s="229"/>
      <c r="C1667" s="230"/>
      <c r="D1667" s="231" t="s">
        <v>150</v>
      </c>
      <c r="E1667" s="232" t="s">
        <v>1</v>
      </c>
      <c r="F1667" s="233" t="s">
        <v>1985</v>
      </c>
      <c r="G1667" s="230"/>
      <c r="H1667" s="232" t="s">
        <v>1</v>
      </c>
      <c r="I1667" s="234"/>
      <c r="J1667" s="230"/>
      <c r="K1667" s="230"/>
      <c r="L1667" s="235"/>
      <c r="M1667" s="236"/>
      <c r="N1667" s="237"/>
      <c r="O1667" s="237"/>
      <c r="P1667" s="237"/>
      <c r="Q1667" s="237"/>
      <c r="R1667" s="237"/>
      <c r="S1667" s="237"/>
      <c r="T1667" s="238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39" t="s">
        <v>150</v>
      </c>
      <c r="AU1667" s="239" t="s">
        <v>148</v>
      </c>
      <c r="AV1667" s="13" t="s">
        <v>81</v>
      </c>
      <c r="AW1667" s="13" t="s">
        <v>30</v>
      </c>
      <c r="AX1667" s="13" t="s">
        <v>73</v>
      </c>
      <c r="AY1667" s="239" t="s">
        <v>139</v>
      </c>
    </row>
    <row r="1668" s="14" customFormat="1">
      <c r="A1668" s="14"/>
      <c r="B1668" s="240"/>
      <c r="C1668" s="241"/>
      <c r="D1668" s="231" t="s">
        <v>150</v>
      </c>
      <c r="E1668" s="242" t="s">
        <v>1</v>
      </c>
      <c r="F1668" s="243" t="s">
        <v>1986</v>
      </c>
      <c r="G1668" s="241"/>
      <c r="H1668" s="244">
        <v>3.1070000000000002</v>
      </c>
      <c r="I1668" s="245"/>
      <c r="J1668" s="241"/>
      <c r="K1668" s="241"/>
      <c r="L1668" s="246"/>
      <c r="M1668" s="247"/>
      <c r="N1668" s="248"/>
      <c r="O1668" s="248"/>
      <c r="P1668" s="248"/>
      <c r="Q1668" s="248"/>
      <c r="R1668" s="248"/>
      <c r="S1668" s="248"/>
      <c r="T1668" s="249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50" t="s">
        <v>150</v>
      </c>
      <c r="AU1668" s="250" t="s">
        <v>148</v>
      </c>
      <c r="AV1668" s="14" t="s">
        <v>148</v>
      </c>
      <c r="AW1668" s="14" t="s">
        <v>30</v>
      </c>
      <c r="AX1668" s="14" t="s">
        <v>73</v>
      </c>
      <c r="AY1668" s="250" t="s">
        <v>139</v>
      </c>
    </row>
    <row r="1669" s="13" customFormat="1">
      <c r="A1669" s="13"/>
      <c r="B1669" s="229"/>
      <c r="C1669" s="230"/>
      <c r="D1669" s="231" t="s">
        <v>150</v>
      </c>
      <c r="E1669" s="232" t="s">
        <v>1</v>
      </c>
      <c r="F1669" s="233" t="s">
        <v>1987</v>
      </c>
      <c r="G1669" s="230"/>
      <c r="H1669" s="232" t="s">
        <v>1</v>
      </c>
      <c r="I1669" s="234"/>
      <c r="J1669" s="230"/>
      <c r="K1669" s="230"/>
      <c r="L1669" s="235"/>
      <c r="M1669" s="236"/>
      <c r="N1669" s="237"/>
      <c r="O1669" s="237"/>
      <c r="P1669" s="237"/>
      <c r="Q1669" s="237"/>
      <c r="R1669" s="237"/>
      <c r="S1669" s="237"/>
      <c r="T1669" s="238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39" t="s">
        <v>150</v>
      </c>
      <c r="AU1669" s="239" t="s">
        <v>148</v>
      </c>
      <c r="AV1669" s="13" t="s">
        <v>81</v>
      </c>
      <c r="AW1669" s="13" t="s">
        <v>30</v>
      </c>
      <c r="AX1669" s="13" t="s">
        <v>73</v>
      </c>
      <c r="AY1669" s="239" t="s">
        <v>139</v>
      </c>
    </row>
    <row r="1670" s="14" customFormat="1">
      <c r="A1670" s="14"/>
      <c r="B1670" s="240"/>
      <c r="C1670" s="241"/>
      <c r="D1670" s="231" t="s">
        <v>150</v>
      </c>
      <c r="E1670" s="242" t="s">
        <v>1</v>
      </c>
      <c r="F1670" s="243" t="s">
        <v>1988</v>
      </c>
      <c r="G1670" s="241"/>
      <c r="H1670" s="244">
        <v>7.9500000000000002</v>
      </c>
      <c r="I1670" s="245"/>
      <c r="J1670" s="241"/>
      <c r="K1670" s="241"/>
      <c r="L1670" s="246"/>
      <c r="M1670" s="247"/>
      <c r="N1670" s="248"/>
      <c r="O1670" s="248"/>
      <c r="P1670" s="248"/>
      <c r="Q1670" s="248"/>
      <c r="R1670" s="248"/>
      <c r="S1670" s="248"/>
      <c r="T1670" s="249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0" t="s">
        <v>150</v>
      </c>
      <c r="AU1670" s="250" t="s">
        <v>148</v>
      </c>
      <c r="AV1670" s="14" t="s">
        <v>148</v>
      </c>
      <c r="AW1670" s="14" t="s">
        <v>30</v>
      </c>
      <c r="AX1670" s="14" t="s">
        <v>73</v>
      </c>
      <c r="AY1670" s="250" t="s">
        <v>139</v>
      </c>
    </row>
    <row r="1671" s="13" customFormat="1">
      <c r="A1671" s="13"/>
      <c r="B1671" s="229"/>
      <c r="C1671" s="230"/>
      <c r="D1671" s="231" t="s">
        <v>150</v>
      </c>
      <c r="E1671" s="232" t="s">
        <v>1</v>
      </c>
      <c r="F1671" s="233" t="s">
        <v>1989</v>
      </c>
      <c r="G1671" s="230"/>
      <c r="H1671" s="232" t="s">
        <v>1</v>
      </c>
      <c r="I1671" s="234"/>
      <c r="J1671" s="230"/>
      <c r="K1671" s="230"/>
      <c r="L1671" s="235"/>
      <c r="M1671" s="236"/>
      <c r="N1671" s="237"/>
      <c r="O1671" s="237"/>
      <c r="P1671" s="237"/>
      <c r="Q1671" s="237"/>
      <c r="R1671" s="237"/>
      <c r="S1671" s="237"/>
      <c r="T1671" s="238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39" t="s">
        <v>150</v>
      </c>
      <c r="AU1671" s="239" t="s">
        <v>148</v>
      </c>
      <c r="AV1671" s="13" t="s">
        <v>81</v>
      </c>
      <c r="AW1671" s="13" t="s">
        <v>30</v>
      </c>
      <c r="AX1671" s="13" t="s">
        <v>73</v>
      </c>
      <c r="AY1671" s="239" t="s">
        <v>139</v>
      </c>
    </row>
    <row r="1672" s="14" customFormat="1">
      <c r="A1672" s="14"/>
      <c r="B1672" s="240"/>
      <c r="C1672" s="241"/>
      <c r="D1672" s="231" t="s">
        <v>150</v>
      </c>
      <c r="E1672" s="242" t="s">
        <v>1</v>
      </c>
      <c r="F1672" s="243" t="s">
        <v>1990</v>
      </c>
      <c r="G1672" s="241"/>
      <c r="H1672" s="244">
        <v>3.9910000000000001</v>
      </c>
      <c r="I1672" s="245"/>
      <c r="J1672" s="241"/>
      <c r="K1672" s="241"/>
      <c r="L1672" s="246"/>
      <c r="M1672" s="247"/>
      <c r="N1672" s="248"/>
      <c r="O1672" s="248"/>
      <c r="P1672" s="248"/>
      <c r="Q1672" s="248"/>
      <c r="R1672" s="248"/>
      <c r="S1672" s="248"/>
      <c r="T1672" s="249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50" t="s">
        <v>150</v>
      </c>
      <c r="AU1672" s="250" t="s">
        <v>148</v>
      </c>
      <c r="AV1672" s="14" t="s">
        <v>148</v>
      </c>
      <c r="AW1672" s="14" t="s">
        <v>30</v>
      </c>
      <c r="AX1672" s="14" t="s">
        <v>73</v>
      </c>
      <c r="AY1672" s="250" t="s">
        <v>139</v>
      </c>
    </row>
    <row r="1673" s="15" customFormat="1">
      <c r="A1673" s="15"/>
      <c r="B1673" s="251"/>
      <c r="C1673" s="252"/>
      <c r="D1673" s="231" t="s">
        <v>150</v>
      </c>
      <c r="E1673" s="253" t="s">
        <v>1</v>
      </c>
      <c r="F1673" s="254" t="s">
        <v>164</v>
      </c>
      <c r="G1673" s="252"/>
      <c r="H1673" s="255">
        <v>26.013999999999999</v>
      </c>
      <c r="I1673" s="256"/>
      <c r="J1673" s="252"/>
      <c r="K1673" s="252"/>
      <c r="L1673" s="257"/>
      <c r="M1673" s="258"/>
      <c r="N1673" s="259"/>
      <c r="O1673" s="259"/>
      <c r="P1673" s="259"/>
      <c r="Q1673" s="259"/>
      <c r="R1673" s="259"/>
      <c r="S1673" s="259"/>
      <c r="T1673" s="260"/>
      <c r="U1673" s="15"/>
      <c r="V1673" s="15"/>
      <c r="W1673" s="15"/>
      <c r="X1673" s="15"/>
      <c r="Y1673" s="15"/>
      <c r="Z1673" s="15"/>
      <c r="AA1673" s="15"/>
      <c r="AB1673" s="15"/>
      <c r="AC1673" s="15"/>
      <c r="AD1673" s="15"/>
      <c r="AE1673" s="15"/>
      <c r="AT1673" s="261" t="s">
        <v>150</v>
      </c>
      <c r="AU1673" s="261" t="s">
        <v>148</v>
      </c>
      <c r="AV1673" s="15" t="s">
        <v>147</v>
      </c>
      <c r="AW1673" s="15" t="s">
        <v>30</v>
      </c>
      <c r="AX1673" s="15" t="s">
        <v>81</v>
      </c>
      <c r="AY1673" s="261" t="s">
        <v>139</v>
      </c>
    </row>
    <row r="1674" s="2" customFormat="1" ht="24.15" customHeight="1">
      <c r="A1674" s="38"/>
      <c r="B1674" s="39"/>
      <c r="C1674" s="215" t="s">
        <v>1991</v>
      </c>
      <c r="D1674" s="215" t="s">
        <v>143</v>
      </c>
      <c r="E1674" s="216" t="s">
        <v>1992</v>
      </c>
      <c r="F1674" s="217" t="s">
        <v>1993</v>
      </c>
      <c r="G1674" s="218" t="s">
        <v>160</v>
      </c>
      <c r="H1674" s="219">
        <v>60.917000000000002</v>
      </c>
      <c r="I1674" s="220"/>
      <c r="J1674" s="221">
        <f>ROUND(I1674*H1674,2)</f>
        <v>0</v>
      </c>
      <c r="K1674" s="222"/>
      <c r="L1674" s="44"/>
      <c r="M1674" s="223" t="s">
        <v>1</v>
      </c>
      <c r="N1674" s="224" t="s">
        <v>39</v>
      </c>
      <c r="O1674" s="91"/>
      <c r="P1674" s="225">
        <f>O1674*H1674</f>
        <v>0</v>
      </c>
      <c r="Q1674" s="225">
        <v>2.0000000000000002E-05</v>
      </c>
      <c r="R1674" s="225">
        <f>Q1674*H1674</f>
        <v>0.0012183400000000001</v>
      </c>
      <c r="S1674" s="225">
        <v>0</v>
      </c>
      <c r="T1674" s="226">
        <f>S1674*H1674</f>
        <v>0</v>
      </c>
      <c r="U1674" s="38"/>
      <c r="V1674" s="38"/>
      <c r="W1674" s="38"/>
      <c r="X1674" s="38"/>
      <c r="Y1674" s="38"/>
      <c r="Z1674" s="38"/>
      <c r="AA1674" s="38"/>
      <c r="AB1674" s="38"/>
      <c r="AC1674" s="38"/>
      <c r="AD1674" s="38"/>
      <c r="AE1674" s="38"/>
      <c r="AR1674" s="227" t="s">
        <v>278</v>
      </c>
      <c r="AT1674" s="227" t="s">
        <v>143</v>
      </c>
      <c r="AU1674" s="227" t="s">
        <v>148</v>
      </c>
      <c r="AY1674" s="17" t="s">
        <v>139</v>
      </c>
      <c r="BE1674" s="228">
        <f>IF(N1674="základní",J1674,0)</f>
        <v>0</v>
      </c>
      <c r="BF1674" s="228">
        <f>IF(N1674="snížená",J1674,0)</f>
        <v>0</v>
      </c>
      <c r="BG1674" s="228">
        <f>IF(N1674="zákl. přenesená",J1674,0)</f>
        <v>0</v>
      </c>
      <c r="BH1674" s="228">
        <f>IF(N1674="sníž. přenesená",J1674,0)</f>
        <v>0</v>
      </c>
      <c r="BI1674" s="228">
        <f>IF(N1674="nulová",J1674,0)</f>
        <v>0</v>
      </c>
      <c r="BJ1674" s="17" t="s">
        <v>148</v>
      </c>
      <c r="BK1674" s="228">
        <f>ROUND(I1674*H1674,2)</f>
        <v>0</v>
      </c>
      <c r="BL1674" s="17" t="s">
        <v>278</v>
      </c>
      <c r="BM1674" s="227" t="s">
        <v>1994</v>
      </c>
    </row>
    <row r="1675" s="13" customFormat="1">
      <c r="A1675" s="13"/>
      <c r="B1675" s="229"/>
      <c r="C1675" s="230"/>
      <c r="D1675" s="231" t="s">
        <v>150</v>
      </c>
      <c r="E1675" s="232" t="s">
        <v>1</v>
      </c>
      <c r="F1675" s="233" t="s">
        <v>1995</v>
      </c>
      <c r="G1675" s="230"/>
      <c r="H1675" s="232" t="s">
        <v>1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9" t="s">
        <v>150</v>
      </c>
      <c r="AU1675" s="239" t="s">
        <v>148</v>
      </c>
      <c r="AV1675" s="13" t="s">
        <v>81</v>
      </c>
      <c r="AW1675" s="13" t="s">
        <v>30</v>
      </c>
      <c r="AX1675" s="13" t="s">
        <v>73</v>
      </c>
      <c r="AY1675" s="239" t="s">
        <v>139</v>
      </c>
    </row>
    <row r="1676" s="14" customFormat="1">
      <c r="A1676" s="14"/>
      <c r="B1676" s="240"/>
      <c r="C1676" s="241"/>
      <c r="D1676" s="231" t="s">
        <v>150</v>
      </c>
      <c r="E1676" s="242" t="s">
        <v>1</v>
      </c>
      <c r="F1676" s="243" t="s">
        <v>1996</v>
      </c>
      <c r="G1676" s="241"/>
      <c r="H1676" s="244">
        <v>6.3289999999999997</v>
      </c>
      <c r="I1676" s="245"/>
      <c r="J1676" s="241"/>
      <c r="K1676" s="241"/>
      <c r="L1676" s="246"/>
      <c r="M1676" s="247"/>
      <c r="N1676" s="248"/>
      <c r="O1676" s="248"/>
      <c r="P1676" s="248"/>
      <c r="Q1676" s="248"/>
      <c r="R1676" s="248"/>
      <c r="S1676" s="248"/>
      <c r="T1676" s="249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0" t="s">
        <v>150</v>
      </c>
      <c r="AU1676" s="250" t="s">
        <v>148</v>
      </c>
      <c r="AV1676" s="14" t="s">
        <v>148</v>
      </c>
      <c r="AW1676" s="14" t="s">
        <v>30</v>
      </c>
      <c r="AX1676" s="14" t="s">
        <v>73</v>
      </c>
      <c r="AY1676" s="250" t="s">
        <v>139</v>
      </c>
    </row>
    <row r="1677" s="13" customFormat="1">
      <c r="A1677" s="13"/>
      <c r="B1677" s="229"/>
      <c r="C1677" s="230"/>
      <c r="D1677" s="231" t="s">
        <v>150</v>
      </c>
      <c r="E1677" s="232" t="s">
        <v>1</v>
      </c>
      <c r="F1677" s="233" t="s">
        <v>1997</v>
      </c>
      <c r="G1677" s="230"/>
      <c r="H1677" s="232" t="s">
        <v>1</v>
      </c>
      <c r="I1677" s="234"/>
      <c r="J1677" s="230"/>
      <c r="K1677" s="230"/>
      <c r="L1677" s="235"/>
      <c r="M1677" s="236"/>
      <c r="N1677" s="237"/>
      <c r="O1677" s="237"/>
      <c r="P1677" s="237"/>
      <c r="Q1677" s="237"/>
      <c r="R1677" s="237"/>
      <c r="S1677" s="237"/>
      <c r="T1677" s="23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39" t="s">
        <v>150</v>
      </c>
      <c r="AU1677" s="239" t="s">
        <v>148</v>
      </c>
      <c r="AV1677" s="13" t="s">
        <v>81</v>
      </c>
      <c r="AW1677" s="13" t="s">
        <v>30</v>
      </c>
      <c r="AX1677" s="13" t="s">
        <v>73</v>
      </c>
      <c r="AY1677" s="239" t="s">
        <v>139</v>
      </c>
    </row>
    <row r="1678" s="14" customFormat="1">
      <c r="A1678" s="14"/>
      <c r="B1678" s="240"/>
      <c r="C1678" s="241"/>
      <c r="D1678" s="231" t="s">
        <v>150</v>
      </c>
      <c r="E1678" s="242" t="s">
        <v>1</v>
      </c>
      <c r="F1678" s="243" t="s">
        <v>1998</v>
      </c>
      <c r="G1678" s="241"/>
      <c r="H1678" s="244">
        <v>5.3220000000000001</v>
      </c>
      <c r="I1678" s="245"/>
      <c r="J1678" s="241"/>
      <c r="K1678" s="241"/>
      <c r="L1678" s="246"/>
      <c r="M1678" s="247"/>
      <c r="N1678" s="248"/>
      <c r="O1678" s="248"/>
      <c r="P1678" s="248"/>
      <c r="Q1678" s="248"/>
      <c r="R1678" s="248"/>
      <c r="S1678" s="248"/>
      <c r="T1678" s="24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0" t="s">
        <v>150</v>
      </c>
      <c r="AU1678" s="250" t="s">
        <v>148</v>
      </c>
      <c r="AV1678" s="14" t="s">
        <v>148</v>
      </c>
      <c r="AW1678" s="14" t="s">
        <v>30</v>
      </c>
      <c r="AX1678" s="14" t="s">
        <v>73</v>
      </c>
      <c r="AY1678" s="250" t="s">
        <v>139</v>
      </c>
    </row>
    <row r="1679" s="13" customFormat="1">
      <c r="A1679" s="13"/>
      <c r="B1679" s="229"/>
      <c r="C1679" s="230"/>
      <c r="D1679" s="231" t="s">
        <v>150</v>
      </c>
      <c r="E1679" s="232" t="s">
        <v>1</v>
      </c>
      <c r="F1679" s="233" t="s">
        <v>1999</v>
      </c>
      <c r="G1679" s="230"/>
      <c r="H1679" s="232" t="s">
        <v>1</v>
      </c>
      <c r="I1679" s="234"/>
      <c r="J1679" s="230"/>
      <c r="K1679" s="230"/>
      <c r="L1679" s="235"/>
      <c r="M1679" s="236"/>
      <c r="N1679" s="237"/>
      <c r="O1679" s="237"/>
      <c r="P1679" s="237"/>
      <c r="Q1679" s="237"/>
      <c r="R1679" s="237"/>
      <c r="S1679" s="237"/>
      <c r="T1679" s="238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39" t="s">
        <v>150</v>
      </c>
      <c r="AU1679" s="239" t="s">
        <v>148</v>
      </c>
      <c r="AV1679" s="13" t="s">
        <v>81</v>
      </c>
      <c r="AW1679" s="13" t="s">
        <v>30</v>
      </c>
      <c r="AX1679" s="13" t="s">
        <v>73</v>
      </c>
      <c r="AY1679" s="239" t="s">
        <v>139</v>
      </c>
    </row>
    <row r="1680" s="14" customFormat="1">
      <c r="A1680" s="14"/>
      <c r="B1680" s="240"/>
      <c r="C1680" s="241"/>
      <c r="D1680" s="231" t="s">
        <v>150</v>
      </c>
      <c r="E1680" s="242" t="s">
        <v>1</v>
      </c>
      <c r="F1680" s="243" t="s">
        <v>2000</v>
      </c>
      <c r="G1680" s="241"/>
      <c r="H1680" s="244">
        <v>11.446</v>
      </c>
      <c r="I1680" s="245"/>
      <c r="J1680" s="241"/>
      <c r="K1680" s="241"/>
      <c r="L1680" s="246"/>
      <c r="M1680" s="247"/>
      <c r="N1680" s="248"/>
      <c r="O1680" s="248"/>
      <c r="P1680" s="248"/>
      <c r="Q1680" s="248"/>
      <c r="R1680" s="248"/>
      <c r="S1680" s="248"/>
      <c r="T1680" s="249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0" t="s">
        <v>150</v>
      </c>
      <c r="AU1680" s="250" t="s">
        <v>148</v>
      </c>
      <c r="AV1680" s="14" t="s">
        <v>148</v>
      </c>
      <c r="AW1680" s="14" t="s">
        <v>30</v>
      </c>
      <c r="AX1680" s="14" t="s">
        <v>73</v>
      </c>
      <c r="AY1680" s="250" t="s">
        <v>139</v>
      </c>
    </row>
    <row r="1681" s="13" customFormat="1">
      <c r="A1681" s="13"/>
      <c r="B1681" s="229"/>
      <c r="C1681" s="230"/>
      <c r="D1681" s="231" t="s">
        <v>150</v>
      </c>
      <c r="E1681" s="232" t="s">
        <v>1</v>
      </c>
      <c r="F1681" s="233" t="s">
        <v>2001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150</v>
      </c>
      <c r="AU1681" s="239" t="s">
        <v>148</v>
      </c>
      <c r="AV1681" s="13" t="s">
        <v>81</v>
      </c>
      <c r="AW1681" s="13" t="s">
        <v>30</v>
      </c>
      <c r="AX1681" s="13" t="s">
        <v>73</v>
      </c>
      <c r="AY1681" s="239" t="s">
        <v>139</v>
      </c>
    </row>
    <row r="1682" s="14" customFormat="1">
      <c r="A1682" s="14"/>
      <c r="B1682" s="240"/>
      <c r="C1682" s="241"/>
      <c r="D1682" s="231" t="s">
        <v>150</v>
      </c>
      <c r="E1682" s="242" t="s">
        <v>1</v>
      </c>
      <c r="F1682" s="243" t="s">
        <v>2002</v>
      </c>
      <c r="G1682" s="241"/>
      <c r="H1682" s="244">
        <v>5.0460000000000003</v>
      </c>
      <c r="I1682" s="245"/>
      <c r="J1682" s="241"/>
      <c r="K1682" s="241"/>
      <c r="L1682" s="246"/>
      <c r="M1682" s="247"/>
      <c r="N1682" s="248"/>
      <c r="O1682" s="248"/>
      <c r="P1682" s="248"/>
      <c r="Q1682" s="248"/>
      <c r="R1682" s="248"/>
      <c r="S1682" s="248"/>
      <c r="T1682" s="24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0" t="s">
        <v>150</v>
      </c>
      <c r="AU1682" s="250" t="s">
        <v>148</v>
      </c>
      <c r="AV1682" s="14" t="s">
        <v>148</v>
      </c>
      <c r="AW1682" s="14" t="s">
        <v>30</v>
      </c>
      <c r="AX1682" s="14" t="s">
        <v>73</v>
      </c>
      <c r="AY1682" s="250" t="s">
        <v>139</v>
      </c>
    </row>
    <row r="1683" s="13" customFormat="1">
      <c r="A1683" s="13"/>
      <c r="B1683" s="229"/>
      <c r="C1683" s="230"/>
      <c r="D1683" s="231" t="s">
        <v>150</v>
      </c>
      <c r="E1683" s="232" t="s">
        <v>1</v>
      </c>
      <c r="F1683" s="233" t="s">
        <v>2003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150</v>
      </c>
      <c r="AU1683" s="239" t="s">
        <v>148</v>
      </c>
      <c r="AV1683" s="13" t="s">
        <v>81</v>
      </c>
      <c r="AW1683" s="13" t="s">
        <v>30</v>
      </c>
      <c r="AX1683" s="13" t="s">
        <v>73</v>
      </c>
      <c r="AY1683" s="239" t="s">
        <v>139</v>
      </c>
    </row>
    <row r="1684" s="14" customFormat="1">
      <c r="A1684" s="14"/>
      <c r="B1684" s="240"/>
      <c r="C1684" s="241"/>
      <c r="D1684" s="231" t="s">
        <v>150</v>
      </c>
      <c r="E1684" s="242" t="s">
        <v>1</v>
      </c>
      <c r="F1684" s="243" t="s">
        <v>2004</v>
      </c>
      <c r="G1684" s="241"/>
      <c r="H1684" s="244">
        <v>5.0800000000000001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0" t="s">
        <v>150</v>
      </c>
      <c r="AU1684" s="250" t="s">
        <v>148</v>
      </c>
      <c r="AV1684" s="14" t="s">
        <v>148</v>
      </c>
      <c r="AW1684" s="14" t="s">
        <v>30</v>
      </c>
      <c r="AX1684" s="14" t="s">
        <v>73</v>
      </c>
      <c r="AY1684" s="250" t="s">
        <v>139</v>
      </c>
    </row>
    <row r="1685" s="13" customFormat="1">
      <c r="A1685" s="13"/>
      <c r="B1685" s="229"/>
      <c r="C1685" s="230"/>
      <c r="D1685" s="231" t="s">
        <v>150</v>
      </c>
      <c r="E1685" s="232" t="s">
        <v>1</v>
      </c>
      <c r="F1685" s="233" t="s">
        <v>2005</v>
      </c>
      <c r="G1685" s="230"/>
      <c r="H1685" s="232" t="s">
        <v>1</v>
      </c>
      <c r="I1685" s="234"/>
      <c r="J1685" s="230"/>
      <c r="K1685" s="230"/>
      <c r="L1685" s="235"/>
      <c r="M1685" s="236"/>
      <c r="N1685" s="237"/>
      <c r="O1685" s="237"/>
      <c r="P1685" s="237"/>
      <c r="Q1685" s="237"/>
      <c r="R1685" s="237"/>
      <c r="S1685" s="237"/>
      <c r="T1685" s="238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9" t="s">
        <v>150</v>
      </c>
      <c r="AU1685" s="239" t="s">
        <v>148</v>
      </c>
      <c r="AV1685" s="13" t="s">
        <v>81</v>
      </c>
      <c r="AW1685" s="13" t="s">
        <v>30</v>
      </c>
      <c r="AX1685" s="13" t="s">
        <v>73</v>
      </c>
      <c r="AY1685" s="239" t="s">
        <v>139</v>
      </c>
    </row>
    <row r="1686" s="14" customFormat="1">
      <c r="A1686" s="14"/>
      <c r="B1686" s="240"/>
      <c r="C1686" s="241"/>
      <c r="D1686" s="231" t="s">
        <v>150</v>
      </c>
      <c r="E1686" s="242" t="s">
        <v>1</v>
      </c>
      <c r="F1686" s="243" t="s">
        <v>2006</v>
      </c>
      <c r="G1686" s="241"/>
      <c r="H1686" s="244">
        <v>3.194</v>
      </c>
      <c r="I1686" s="245"/>
      <c r="J1686" s="241"/>
      <c r="K1686" s="241"/>
      <c r="L1686" s="246"/>
      <c r="M1686" s="247"/>
      <c r="N1686" s="248"/>
      <c r="O1686" s="248"/>
      <c r="P1686" s="248"/>
      <c r="Q1686" s="248"/>
      <c r="R1686" s="248"/>
      <c r="S1686" s="248"/>
      <c r="T1686" s="249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0" t="s">
        <v>150</v>
      </c>
      <c r="AU1686" s="250" t="s">
        <v>148</v>
      </c>
      <c r="AV1686" s="14" t="s">
        <v>148</v>
      </c>
      <c r="AW1686" s="14" t="s">
        <v>30</v>
      </c>
      <c r="AX1686" s="14" t="s">
        <v>73</v>
      </c>
      <c r="AY1686" s="250" t="s">
        <v>139</v>
      </c>
    </row>
    <row r="1687" s="13" customFormat="1">
      <c r="A1687" s="13"/>
      <c r="B1687" s="229"/>
      <c r="C1687" s="230"/>
      <c r="D1687" s="231" t="s">
        <v>150</v>
      </c>
      <c r="E1687" s="232" t="s">
        <v>1</v>
      </c>
      <c r="F1687" s="233" t="s">
        <v>2007</v>
      </c>
      <c r="G1687" s="230"/>
      <c r="H1687" s="232" t="s">
        <v>1</v>
      </c>
      <c r="I1687" s="234"/>
      <c r="J1687" s="230"/>
      <c r="K1687" s="230"/>
      <c r="L1687" s="235"/>
      <c r="M1687" s="236"/>
      <c r="N1687" s="237"/>
      <c r="O1687" s="237"/>
      <c r="P1687" s="237"/>
      <c r="Q1687" s="237"/>
      <c r="R1687" s="237"/>
      <c r="S1687" s="237"/>
      <c r="T1687" s="23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39" t="s">
        <v>150</v>
      </c>
      <c r="AU1687" s="239" t="s">
        <v>148</v>
      </c>
      <c r="AV1687" s="13" t="s">
        <v>81</v>
      </c>
      <c r="AW1687" s="13" t="s">
        <v>30</v>
      </c>
      <c r="AX1687" s="13" t="s">
        <v>73</v>
      </c>
      <c r="AY1687" s="239" t="s">
        <v>139</v>
      </c>
    </row>
    <row r="1688" s="13" customFormat="1">
      <c r="A1688" s="13"/>
      <c r="B1688" s="229"/>
      <c r="C1688" s="230"/>
      <c r="D1688" s="231" t="s">
        <v>150</v>
      </c>
      <c r="E1688" s="232" t="s">
        <v>1</v>
      </c>
      <c r="F1688" s="233" t="s">
        <v>2008</v>
      </c>
      <c r="G1688" s="230"/>
      <c r="H1688" s="232" t="s">
        <v>1</v>
      </c>
      <c r="I1688" s="234"/>
      <c r="J1688" s="230"/>
      <c r="K1688" s="230"/>
      <c r="L1688" s="235"/>
      <c r="M1688" s="236"/>
      <c r="N1688" s="237"/>
      <c r="O1688" s="237"/>
      <c r="P1688" s="237"/>
      <c r="Q1688" s="237"/>
      <c r="R1688" s="237"/>
      <c r="S1688" s="237"/>
      <c r="T1688" s="238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39" t="s">
        <v>150</v>
      </c>
      <c r="AU1688" s="239" t="s">
        <v>148</v>
      </c>
      <c r="AV1688" s="13" t="s">
        <v>81</v>
      </c>
      <c r="AW1688" s="13" t="s">
        <v>30</v>
      </c>
      <c r="AX1688" s="13" t="s">
        <v>73</v>
      </c>
      <c r="AY1688" s="239" t="s">
        <v>139</v>
      </c>
    </row>
    <row r="1689" s="14" customFormat="1">
      <c r="A1689" s="14"/>
      <c r="B1689" s="240"/>
      <c r="C1689" s="241"/>
      <c r="D1689" s="231" t="s">
        <v>150</v>
      </c>
      <c r="E1689" s="242" t="s">
        <v>1</v>
      </c>
      <c r="F1689" s="243" t="s">
        <v>2009</v>
      </c>
      <c r="G1689" s="241"/>
      <c r="H1689" s="244">
        <v>3.8500000000000001</v>
      </c>
      <c r="I1689" s="245"/>
      <c r="J1689" s="241"/>
      <c r="K1689" s="241"/>
      <c r="L1689" s="246"/>
      <c r="M1689" s="247"/>
      <c r="N1689" s="248"/>
      <c r="O1689" s="248"/>
      <c r="P1689" s="248"/>
      <c r="Q1689" s="248"/>
      <c r="R1689" s="248"/>
      <c r="S1689" s="248"/>
      <c r="T1689" s="24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0" t="s">
        <v>150</v>
      </c>
      <c r="AU1689" s="250" t="s">
        <v>148</v>
      </c>
      <c r="AV1689" s="14" t="s">
        <v>148</v>
      </c>
      <c r="AW1689" s="14" t="s">
        <v>30</v>
      </c>
      <c r="AX1689" s="14" t="s">
        <v>73</v>
      </c>
      <c r="AY1689" s="250" t="s">
        <v>139</v>
      </c>
    </row>
    <row r="1690" s="13" customFormat="1">
      <c r="A1690" s="13"/>
      <c r="B1690" s="229"/>
      <c r="C1690" s="230"/>
      <c r="D1690" s="231" t="s">
        <v>150</v>
      </c>
      <c r="E1690" s="232" t="s">
        <v>1</v>
      </c>
      <c r="F1690" s="233" t="s">
        <v>2010</v>
      </c>
      <c r="G1690" s="230"/>
      <c r="H1690" s="232" t="s">
        <v>1</v>
      </c>
      <c r="I1690" s="234"/>
      <c r="J1690" s="230"/>
      <c r="K1690" s="230"/>
      <c r="L1690" s="235"/>
      <c r="M1690" s="236"/>
      <c r="N1690" s="237"/>
      <c r="O1690" s="237"/>
      <c r="P1690" s="237"/>
      <c r="Q1690" s="237"/>
      <c r="R1690" s="237"/>
      <c r="S1690" s="237"/>
      <c r="T1690" s="23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39" t="s">
        <v>150</v>
      </c>
      <c r="AU1690" s="239" t="s">
        <v>148</v>
      </c>
      <c r="AV1690" s="13" t="s">
        <v>81</v>
      </c>
      <c r="AW1690" s="13" t="s">
        <v>30</v>
      </c>
      <c r="AX1690" s="13" t="s">
        <v>73</v>
      </c>
      <c r="AY1690" s="239" t="s">
        <v>139</v>
      </c>
    </row>
    <row r="1691" s="14" customFormat="1">
      <c r="A1691" s="14"/>
      <c r="B1691" s="240"/>
      <c r="C1691" s="241"/>
      <c r="D1691" s="231" t="s">
        <v>150</v>
      </c>
      <c r="E1691" s="242" t="s">
        <v>1</v>
      </c>
      <c r="F1691" s="243" t="s">
        <v>2009</v>
      </c>
      <c r="G1691" s="241"/>
      <c r="H1691" s="244">
        <v>3.8500000000000001</v>
      </c>
      <c r="I1691" s="245"/>
      <c r="J1691" s="241"/>
      <c r="K1691" s="241"/>
      <c r="L1691" s="246"/>
      <c r="M1691" s="247"/>
      <c r="N1691" s="248"/>
      <c r="O1691" s="248"/>
      <c r="P1691" s="248"/>
      <c r="Q1691" s="248"/>
      <c r="R1691" s="248"/>
      <c r="S1691" s="248"/>
      <c r="T1691" s="249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0" t="s">
        <v>150</v>
      </c>
      <c r="AU1691" s="250" t="s">
        <v>148</v>
      </c>
      <c r="AV1691" s="14" t="s">
        <v>148</v>
      </c>
      <c r="AW1691" s="14" t="s">
        <v>30</v>
      </c>
      <c r="AX1691" s="14" t="s">
        <v>73</v>
      </c>
      <c r="AY1691" s="250" t="s">
        <v>139</v>
      </c>
    </row>
    <row r="1692" s="13" customFormat="1">
      <c r="A1692" s="13"/>
      <c r="B1692" s="229"/>
      <c r="C1692" s="230"/>
      <c r="D1692" s="231" t="s">
        <v>150</v>
      </c>
      <c r="E1692" s="232" t="s">
        <v>1</v>
      </c>
      <c r="F1692" s="233" t="s">
        <v>2011</v>
      </c>
      <c r="G1692" s="230"/>
      <c r="H1692" s="232" t="s">
        <v>1</v>
      </c>
      <c r="I1692" s="234"/>
      <c r="J1692" s="230"/>
      <c r="K1692" s="230"/>
      <c r="L1692" s="235"/>
      <c r="M1692" s="236"/>
      <c r="N1692" s="237"/>
      <c r="O1692" s="237"/>
      <c r="P1692" s="237"/>
      <c r="Q1692" s="237"/>
      <c r="R1692" s="237"/>
      <c r="S1692" s="237"/>
      <c r="T1692" s="238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39" t="s">
        <v>150</v>
      </c>
      <c r="AU1692" s="239" t="s">
        <v>148</v>
      </c>
      <c r="AV1692" s="13" t="s">
        <v>81</v>
      </c>
      <c r="AW1692" s="13" t="s">
        <v>30</v>
      </c>
      <c r="AX1692" s="13" t="s">
        <v>73</v>
      </c>
      <c r="AY1692" s="239" t="s">
        <v>139</v>
      </c>
    </row>
    <row r="1693" s="14" customFormat="1">
      <c r="A1693" s="14"/>
      <c r="B1693" s="240"/>
      <c r="C1693" s="241"/>
      <c r="D1693" s="231" t="s">
        <v>150</v>
      </c>
      <c r="E1693" s="242" t="s">
        <v>1</v>
      </c>
      <c r="F1693" s="243" t="s">
        <v>2012</v>
      </c>
      <c r="G1693" s="241"/>
      <c r="H1693" s="244">
        <v>5.25</v>
      </c>
      <c r="I1693" s="245"/>
      <c r="J1693" s="241"/>
      <c r="K1693" s="241"/>
      <c r="L1693" s="246"/>
      <c r="M1693" s="247"/>
      <c r="N1693" s="248"/>
      <c r="O1693" s="248"/>
      <c r="P1693" s="248"/>
      <c r="Q1693" s="248"/>
      <c r="R1693" s="248"/>
      <c r="S1693" s="248"/>
      <c r="T1693" s="249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0" t="s">
        <v>150</v>
      </c>
      <c r="AU1693" s="250" t="s">
        <v>148</v>
      </c>
      <c r="AV1693" s="14" t="s">
        <v>148</v>
      </c>
      <c r="AW1693" s="14" t="s">
        <v>30</v>
      </c>
      <c r="AX1693" s="14" t="s">
        <v>73</v>
      </c>
      <c r="AY1693" s="250" t="s">
        <v>139</v>
      </c>
    </row>
    <row r="1694" s="13" customFormat="1">
      <c r="A1694" s="13"/>
      <c r="B1694" s="229"/>
      <c r="C1694" s="230"/>
      <c r="D1694" s="231" t="s">
        <v>150</v>
      </c>
      <c r="E1694" s="232" t="s">
        <v>1</v>
      </c>
      <c r="F1694" s="233" t="s">
        <v>197</v>
      </c>
      <c r="G1694" s="230"/>
      <c r="H1694" s="232" t="s">
        <v>1</v>
      </c>
      <c r="I1694" s="234"/>
      <c r="J1694" s="230"/>
      <c r="K1694" s="230"/>
      <c r="L1694" s="235"/>
      <c r="M1694" s="236"/>
      <c r="N1694" s="237"/>
      <c r="O1694" s="237"/>
      <c r="P1694" s="237"/>
      <c r="Q1694" s="237"/>
      <c r="R1694" s="237"/>
      <c r="S1694" s="237"/>
      <c r="T1694" s="238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39" t="s">
        <v>150</v>
      </c>
      <c r="AU1694" s="239" t="s">
        <v>148</v>
      </c>
      <c r="AV1694" s="13" t="s">
        <v>81</v>
      </c>
      <c r="AW1694" s="13" t="s">
        <v>30</v>
      </c>
      <c r="AX1694" s="13" t="s">
        <v>73</v>
      </c>
      <c r="AY1694" s="239" t="s">
        <v>139</v>
      </c>
    </row>
    <row r="1695" s="14" customFormat="1">
      <c r="A1695" s="14"/>
      <c r="B1695" s="240"/>
      <c r="C1695" s="241"/>
      <c r="D1695" s="231" t="s">
        <v>150</v>
      </c>
      <c r="E1695" s="242" t="s">
        <v>1</v>
      </c>
      <c r="F1695" s="243" t="s">
        <v>2009</v>
      </c>
      <c r="G1695" s="241"/>
      <c r="H1695" s="244">
        <v>3.8500000000000001</v>
      </c>
      <c r="I1695" s="245"/>
      <c r="J1695" s="241"/>
      <c r="K1695" s="241"/>
      <c r="L1695" s="246"/>
      <c r="M1695" s="247"/>
      <c r="N1695" s="248"/>
      <c r="O1695" s="248"/>
      <c r="P1695" s="248"/>
      <c r="Q1695" s="248"/>
      <c r="R1695" s="248"/>
      <c r="S1695" s="248"/>
      <c r="T1695" s="249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0" t="s">
        <v>150</v>
      </c>
      <c r="AU1695" s="250" t="s">
        <v>148</v>
      </c>
      <c r="AV1695" s="14" t="s">
        <v>148</v>
      </c>
      <c r="AW1695" s="14" t="s">
        <v>30</v>
      </c>
      <c r="AX1695" s="14" t="s">
        <v>73</v>
      </c>
      <c r="AY1695" s="250" t="s">
        <v>139</v>
      </c>
    </row>
    <row r="1696" s="13" customFormat="1">
      <c r="A1696" s="13"/>
      <c r="B1696" s="229"/>
      <c r="C1696" s="230"/>
      <c r="D1696" s="231" t="s">
        <v>150</v>
      </c>
      <c r="E1696" s="232" t="s">
        <v>1</v>
      </c>
      <c r="F1696" s="233" t="s">
        <v>2013</v>
      </c>
      <c r="G1696" s="230"/>
      <c r="H1696" s="232" t="s">
        <v>1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39" t="s">
        <v>150</v>
      </c>
      <c r="AU1696" s="239" t="s">
        <v>148</v>
      </c>
      <c r="AV1696" s="13" t="s">
        <v>81</v>
      </c>
      <c r="AW1696" s="13" t="s">
        <v>30</v>
      </c>
      <c r="AX1696" s="13" t="s">
        <v>73</v>
      </c>
      <c r="AY1696" s="239" t="s">
        <v>139</v>
      </c>
    </row>
    <row r="1697" s="14" customFormat="1">
      <c r="A1697" s="14"/>
      <c r="B1697" s="240"/>
      <c r="C1697" s="241"/>
      <c r="D1697" s="231" t="s">
        <v>150</v>
      </c>
      <c r="E1697" s="242" t="s">
        <v>1</v>
      </c>
      <c r="F1697" s="243" t="s">
        <v>2009</v>
      </c>
      <c r="G1697" s="241"/>
      <c r="H1697" s="244">
        <v>3.8500000000000001</v>
      </c>
      <c r="I1697" s="245"/>
      <c r="J1697" s="241"/>
      <c r="K1697" s="241"/>
      <c r="L1697" s="246"/>
      <c r="M1697" s="247"/>
      <c r="N1697" s="248"/>
      <c r="O1697" s="248"/>
      <c r="P1697" s="248"/>
      <c r="Q1697" s="248"/>
      <c r="R1697" s="248"/>
      <c r="S1697" s="248"/>
      <c r="T1697" s="249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50" t="s">
        <v>150</v>
      </c>
      <c r="AU1697" s="250" t="s">
        <v>148</v>
      </c>
      <c r="AV1697" s="14" t="s">
        <v>148</v>
      </c>
      <c r="AW1697" s="14" t="s">
        <v>30</v>
      </c>
      <c r="AX1697" s="14" t="s">
        <v>73</v>
      </c>
      <c r="AY1697" s="250" t="s">
        <v>139</v>
      </c>
    </row>
    <row r="1698" s="13" customFormat="1">
      <c r="A1698" s="13"/>
      <c r="B1698" s="229"/>
      <c r="C1698" s="230"/>
      <c r="D1698" s="231" t="s">
        <v>150</v>
      </c>
      <c r="E1698" s="232" t="s">
        <v>1</v>
      </c>
      <c r="F1698" s="233" t="s">
        <v>2014</v>
      </c>
      <c r="G1698" s="230"/>
      <c r="H1698" s="232" t="s">
        <v>1</v>
      </c>
      <c r="I1698" s="234"/>
      <c r="J1698" s="230"/>
      <c r="K1698" s="230"/>
      <c r="L1698" s="235"/>
      <c r="M1698" s="236"/>
      <c r="N1698" s="237"/>
      <c r="O1698" s="237"/>
      <c r="P1698" s="237"/>
      <c r="Q1698" s="237"/>
      <c r="R1698" s="237"/>
      <c r="S1698" s="237"/>
      <c r="T1698" s="238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39" t="s">
        <v>150</v>
      </c>
      <c r="AU1698" s="239" t="s">
        <v>148</v>
      </c>
      <c r="AV1698" s="13" t="s">
        <v>81</v>
      </c>
      <c r="AW1698" s="13" t="s">
        <v>30</v>
      </c>
      <c r="AX1698" s="13" t="s">
        <v>73</v>
      </c>
      <c r="AY1698" s="239" t="s">
        <v>139</v>
      </c>
    </row>
    <row r="1699" s="14" customFormat="1">
      <c r="A1699" s="14"/>
      <c r="B1699" s="240"/>
      <c r="C1699" s="241"/>
      <c r="D1699" s="231" t="s">
        <v>150</v>
      </c>
      <c r="E1699" s="242" t="s">
        <v>1</v>
      </c>
      <c r="F1699" s="243" t="s">
        <v>2009</v>
      </c>
      <c r="G1699" s="241"/>
      <c r="H1699" s="244">
        <v>3.8500000000000001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50" t="s">
        <v>150</v>
      </c>
      <c r="AU1699" s="250" t="s">
        <v>148</v>
      </c>
      <c r="AV1699" s="14" t="s">
        <v>148</v>
      </c>
      <c r="AW1699" s="14" t="s">
        <v>30</v>
      </c>
      <c r="AX1699" s="14" t="s">
        <v>73</v>
      </c>
      <c r="AY1699" s="250" t="s">
        <v>139</v>
      </c>
    </row>
    <row r="1700" s="15" customFormat="1">
      <c r="A1700" s="15"/>
      <c r="B1700" s="251"/>
      <c r="C1700" s="252"/>
      <c r="D1700" s="231" t="s">
        <v>150</v>
      </c>
      <c r="E1700" s="253" t="s">
        <v>1</v>
      </c>
      <c r="F1700" s="254" t="s">
        <v>164</v>
      </c>
      <c r="G1700" s="252"/>
      <c r="H1700" s="255">
        <v>60.917000000000002</v>
      </c>
      <c r="I1700" s="256"/>
      <c r="J1700" s="252"/>
      <c r="K1700" s="252"/>
      <c r="L1700" s="257"/>
      <c r="M1700" s="258"/>
      <c r="N1700" s="259"/>
      <c r="O1700" s="259"/>
      <c r="P1700" s="259"/>
      <c r="Q1700" s="259"/>
      <c r="R1700" s="259"/>
      <c r="S1700" s="259"/>
      <c r="T1700" s="260"/>
      <c r="U1700" s="15"/>
      <c r="V1700" s="15"/>
      <c r="W1700" s="15"/>
      <c r="X1700" s="15"/>
      <c r="Y1700" s="15"/>
      <c r="Z1700" s="15"/>
      <c r="AA1700" s="15"/>
      <c r="AB1700" s="15"/>
      <c r="AC1700" s="15"/>
      <c r="AD1700" s="15"/>
      <c r="AE1700" s="15"/>
      <c r="AT1700" s="261" t="s">
        <v>150</v>
      </c>
      <c r="AU1700" s="261" t="s">
        <v>148</v>
      </c>
      <c r="AV1700" s="15" t="s">
        <v>147</v>
      </c>
      <c r="AW1700" s="15" t="s">
        <v>30</v>
      </c>
      <c r="AX1700" s="15" t="s">
        <v>81</v>
      </c>
      <c r="AY1700" s="261" t="s">
        <v>139</v>
      </c>
    </row>
    <row r="1701" s="2" customFormat="1" ht="24.15" customHeight="1">
      <c r="A1701" s="38"/>
      <c r="B1701" s="39"/>
      <c r="C1701" s="215" t="s">
        <v>2015</v>
      </c>
      <c r="D1701" s="215" t="s">
        <v>143</v>
      </c>
      <c r="E1701" s="216" t="s">
        <v>2016</v>
      </c>
      <c r="F1701" s="217" t="s">
        <v>2017</v>
      </c>
      <c r="G1701" s="218" t="s">
        <v>160</v>
      </c>
      <c r="H1701" s="219">
        <v>60.917000000000002</v>
      </c>
      <c r="I1701" s="220"/>
      <c r="J1701" s="221">
        <f>ROUND(I1701*H1701,2)</f>
        <v>0</v>
      </c>
      <c r="K1701" s="222"/>
      <c r="L1701" s="44"/>
      <c r="M1701" s="223" t="s">
        <v>1</v>
      </c>
      <c r="N1701" s="224" t="s">
        <v>39</v>
      </c>
      <c r="O1701" s="91"/>
      <c r="P1701" s="225">
        <f>O1701*H1701</f>
        <v>0</v>
      </c>
      <c r="Q1701" s="225">
        <v>2.0000000000000002E-05</v>
      </c>
      <c r="R1701" s="225">
        <f>Q1701*H1701</f>
        <v>0.0012183400000000001</v>
      </c>
      <c r="S1701" s="225">
        <v>0</v>
      </c>
      <c r="T1701" s="226">
        <f>S1701*H1701</f>
        <v>0</v>
      </c>
      <c r="U1701" s="38"/>
      <c r="V1701" s="38"/>
      <c r="W1701" s="38"/>
      <c r="X1701" s="38"/>
      <c r="Y1701" s="38"/>
      <c r="Z1701" s="38"/>
      <c r="AA1701" s="38"/>
      <c r="AB1701" s="38"/>
      <c r="AC1701" s="38"/>
      <c r="AD1701" s="38"/>
      <c r="AE1701" s="38"/>
      <c r="AR1701" s="227" t="s">
        <v>278</v>
      </c>
      <c r="AT1701" s="227" t="s">
        <v>143</v>
      </c>
      <c r="AU1701" s="227" t="s">
        <v>148</v>
      </c>
      <c r="AY1701" s="17" t="s">
        <v>139</v>
      </c>
      <c r="BE1701" s="228">
        <f>IF(N1701="základní",J1701,0)</f>
        <v>0</v>
      </c>
      <c r="BF1701" s="228">
        <f>IF(N1701="snížená",J1701,0)</f>
        <v>0</v>
      </c>
      <c r="BG1701" s="228">
        <f>IF(N1701="zákl. přenesená",J1701,0)</f>
        <v>0</v>
      </c>
      <c r="BH1701" s="228">
        <f>IF(N1701="sníž. přenesená",J1701,0)</f>
        <v>0</v>
      </c>
      <c r="BI1701" s="228">
        <f>IF(N1701="nulová",J1701,0)</f>
        <v>0</v>
      </c>
      <c r="BJ1701" s="17" t="s">
        <v>148</v>
      </c>
      <c r="BK1701" s="228">
        <f>ROUND(I1701*H1701,2)</f>
        <v>0</v>
      </c>
      <c r="BL1701" s="17" t="s">
        <v>278</v>
      </c>
      <c r="BM1701" s="227" t="s">
        <v>2018</v>
      </c>
    </row>
    <row r="1702" s="13" customFormat="1">
      <c r="A1702" s="13"/>
      <c r="B1702" s="229"/>
      <c r="C1702" s="230"/>
      <c r="D1702" s="231" t="s">
        <v>150</v>
      </c>
      <c r="E1702" s="232" t="s">
        <v>1</v>
      </c>
      <c r="F1702" s="233" t="s">
        <v>1995</v>
      </c>
      <c r="G1702" s="230"/>
      <c r="H1702" s="232" t="s">
        <v>1</v>
      </c>
      <c r="I1702" s="234"/>
      <c r="J1702" s="230"/>
      <c r="K1702" s="230"/>
      <c r="L1702" s="235"/>
      <c r="M1702" s="236"/>
      <c r="N1702" s="237"/>
      <c r="O1702" s="237"/>
      <c r="P1702" s="237"/>
      <c r="Q1702" s="237"/>
      <c r="R1702" s="237"/>
      <c r="S1702" s="237"/>
      <c r="T1702" s="238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39" t="s">
        <v>150</v>
      </c>
      <c r="AU1702" s="239" t="s">
        <v>148</v>
      </c>
      <c r="AV1702" s="13" t="s">
        <v>81</v>
      </c>
      <c r="AW1702" s="13" t="s">
        <v>30</v>
      </c>
      <c r="AX1702" s="13" t="s">
        <v>73</v>
      </c>
      <c r="AY1702" s="239" t="s">
        <v>139</v>
      </c>
    </row>
    <row r="1703" s="14" customFormat="1">
      <c r="A1703" s="14"/>
      <c r="B1703" s="240"/>
      <c r="C1703" s="241"/>
      <c r="D1703" s="231" t="s">
        <v>150</v>
      </c>
      <c r="E1703" s="242" t="s">
        <v>1</v>
      </c>
      <c r="F1703" s="243" t="s">
        <v>1996</v>
      </c>
      <c r="G1703" s="241"/>
      <c r="H1703" s="244">
        <v>6.3289999999999997</v>
      </c>
      <c r="I1703" s="245"/>
      <c r="J1703" s="241"/>
      <c r="K1703" s="241"/>
      <c r="L1703" s="246"/>
      <c r="M1703" s="247"/>
      <c r="N1703" s="248"/>
      <c r="O1703" s="248"/>
      <c r="P1703" s="248"/>
      <c r="Q1703" s="248"/>
      <c r="R1703" s="248"/>
      <c r="S1703" s="248"/>
      <c r="T1703" s="249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0" t="s">
        <v>150</v>
      </c>
      <c r="AU1703" s="250" t="s">
        <v>148</v>
      </c>
      <c r="AV1703" s="14" t="s">
        <v>148</v>
      </c>
      <c r="AW1703" s="14" t="s">
        <v>30</v>
      </c>
      <c r="AX1703" s="14" t="s">
        <v>73</v>
      </c>
      <c r="AY1703" s="250" t="s">
        <v>139</v>
      </c>
    </row>
    <row r="1704" s="13" customFormat="1">
      <c r="A1704" s="13"/>
      <c r="B1704" s="229"/>
      <c r="C1704" s="230"/>
      <c r="D1704" s="231" t="s">
        <v>150</v>
      </c>
      <c r="E1704" s="232" t="s">
        <v>1</v>
      </c>
      <c r="F1704" s="233" t="s">
        <v>1997</v>
      </c>
      <c r="G1704" s="230"/>
      <c r="H1704" s="232" t="s">
        <v>1</v>
      </c>
      <c r="I1704" s="234"/>
      <c r="J1704" s="230"/>
      <c r="K1704" s="230"/>
      <c r="L1704" s="235"/>
      <c r="M1704" s="236"/>
      <c r="N1704" s="237"/>
      <c r="O1704" s="237"/>
      <c r="P1704" s="237"/>
      <c r="Q1704" s="237"/>
      <c r="R1704" s="237"/>
      <c r="S1704" s="237"/>
      <c r="T1704" s="238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39" t="s">
        <v>150</v>
      </c>
      <c r="AU1704" s="239" t="s">
        <v>148</v>
      </c>
      <c r="AV1704" s="13" t="s">
        <v>81</v>
      </c>
      <c r="AW1704" s="13" t="s">
        <v>30</v>
      </c>
      <c r="AX1704" s="13" t="s">
        <v>73</v>
      </c>
      <c r="AY1704" s="239" t="s">
        <v>139</v>
      </c>
    </row>
    <row r="1705" s="14" customFormat="1">
      <c r="A1705" s="14"/>
      <c r="B1705" s="240"/>
      <c r="C1705" s="241"/>
      <c r="D1705" s="231" t="s">
        <v>150</v>
      </c>
      <c r="E1705" s="242" t="s">
        <v>1</v>
      </c>
      <c r="F1705" s="243" t="s">
        <v>1998</v>
      </c>
      <c r="G1705" s="241"/>
      <c r="H1705" s="244">
        <v>5.3220000000000001</v>
      </c>
      <c r="I1705" s="245"/>
      <c r="J1705" s="241"/>
      <c r="K1705" s="241"/>
      <c r="L1705" s="246"/>
      <c r="M1705" s="247"/>
      <c r="N1705" s="248"/>
      <c r="O1705" s="248"/>
      <c r="P1705" s="248"/>
      <c r="Q1705" s="248"/>
      <c r="R1705" s="248"/>
      <c r="S1705" s="248"/>
      <c r="T1705" s="249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50" t="s">
        <v>150</v>
      </c>
      <c r="AU1705" s="250" t="s">
        <v>148</v>
      </c>
      <c r="AV1705" s="14" t="s">
        <v>148</v>
      </c>
      <c r="AW1705" s="14" t="s">
        <v>30</v>
      </c>
      <c r="AX1705" s="14" t="s">
        <v>73</v>
      </c>
      <c r="AY1705" s="250" t="s">
        <v>139</v>
      </c>
    </row>
    <row r="1706" s="13" customFormat="1">
      <c r="A1706" s="13"/>
      <c r="B1706" s="229"/>
      <c r="C1706" s="230"/>
      <c r="D1706" s="231" t="s">
        <v>150</v>
      </c>
      <c r="E1706" s="232" t="s">
        <v>1</v>
      </c>
      <c r="F1706" s="233" t="s">
        <v>1999</v>
      </c>
      <c r="G1706" s="230"/>
      <c r="H1706" s="232" t="s">
        <v>1</v>
      </c>
      <c r="I1706" s="234"/>
      <c r="J1706" s="230"/>
      <c r="K1706" s="230"/>
      <c r="L1706" s="235"/>
      <c r="M1706" s="236"/>
      <c r="N1706" s="237"/>
      <c r="O1706" s="237"/>
      <c r="P1706" s="237"/>
      <c r="Q1706" s="237"/>
      <c r="R1706" s="237"/>
      <c r="S1706" s="237"/>
      <c r="T1706" s="238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39" t="s">
        <v>150</v>
      </c>
      <c r="AU1706" s="239" t="s">
        <v>148</v>
      </c>
      <c r="AV1706" s="13" t="s">
        <v>81</v>
      </c>
      <c r="AW1706" s="13" t="s">
        <v>30</v>
      </c>
      <c r="AX1706" s="13" t="s">
        <v>73</v>
      </c>
      <c r="AY1706" s="239" t="s">
        <v>139</v>
      </c>
    </row>
    <row r="1707" s="14" customFormat="1">
      <c r="A1707" s="14"/>
      <c r="B1707" s="240"/>
      <c r="C1707" s="241"/>
      <c r="D1707" s="231" t="s">
        <v>150</v>
      </c>
      <c r="E1707" s="242" t="s">
        <v>1</v>
      </c>
      <c r="F1707" s="243" t="s">
        <v>2000</v>
      </c>
      <c r="G1707" s="241"/>
      <c r="H1707" s="244">
        <v>11.446</v>
      </c>
      <c r="I1707" s="245"/>
      <c r="J1707" s="241"/>
      <c r="K1707" s="241"/>
      <c r="L1707" s="246"/>
      <c r="M1707" s="247"/>
      <c r="N1707" s="248"/>
      <c r="O1707" s="248"/>
      <c r="P1707" s="248"/>
      <c r="Q1707" s="248"/>
      <c r="R1707" s="248"/>
      <c r="S1707" s="248"/>
      <c r="T1707" s="249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50" t="s">
        <v>150</v>
      </c>
      <c r="AU1707" s="250" t="s">
        <v>148</v>
      </c>
      <c r="AV1707" s="14" t="s">
        <v>148</v>
      </c>
      <c r="AW1707" s="14" t="s">
        <v>30</v>
      </c>
      <c r="AX1707" s="14" t="s">
        <v>73</v>
      </c>
      <c r="AY1707" s="250" t="s">
        <v>139</v>
      </c>
    </row>
    <row r="1708" s="13" customFormat="1">
      <c r="A1708" s="13"/>
      <c r="B1708" s="229"/>
      <c r="C1708" s="230"/>
      <c r="D1708" s="231" t="s">
        <v>150</v>
      </c>
      <c r="E1708" s="232" t="s">
        <v>1</v>
      </c>
      <c r="F1708" s="233" t="s">
        <v>2001</v>
      </c>
      <c r="G1708" s="230"/>
      <c r="H1708" s="232" t="s">
        <v>1</v>
      </c>
      <c r="I1708" s="234"/>
      <c r="J1708" s="230"/>
      <c r="K1708" s="230"/>
      <c r="L1708" s="235"/>
      <c r="M1708" s="236"/>
      <c r="N1708" s="237"/>
      <c r="O1708" s="237"/>
      <c r="P1708" s="237"/>
      <c r="Q1708" s="237"/>
      <c r="R1708" s="237"/>
      <c r="S1708" s="237"/>
      <c r="T1708" s="238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39" t="s">
        <v>150</v>
      </c>
      <c r="AU1708" s="239" t="s">
        <v>148</v>
      </c>
      <c r="AV1708" s="13" t="s">
        <v>81</v>
      </c>
      <c r="AW1708" s="13" t="s">
        <v>30</v>
      </c>
      <c r="AX1708" s="13" t="s">
        <v>73</v>
      </c>
      <c r="AY1708" s="239" t="s">
        <v>139</v>
      </c>
    </row>
    <row r="1709" s="14" customFormat="1">
      <c r="A1709" s="14"/>
      <c r="B1709" s="240"/>
      <c r="C1709" s="241"/>
      <c r="D1709" s="231" t="s">
        <v>150</v>
      </c>
      <c r="E1709" s="242" t="s">
        <v>1</v>
      </c>
      <c r="F1709" s="243" t="s">
        <v>2002</v>
      </c>
      <c r="G1709" s="241"/>
      <c r="H1709" s="244">
        <v>5.0460000000000003</v>
      </c>
      <c r="I1709" s="245"/>
      <c r="J1709" s="241"/>
      <c r="K1709" s="241"/>
      <c r="L1709" s="246"/>
      <c r="M1709" s="247"/>
      <c r="N1709" s="248"/>
      <c r="O1709" s="248"/>
      <c r="P1709" s="248"/>
      <c r="Q1709" s="248"/>
      <c r="R1709" s="248"/>
      <c r="S1709" s="248"/>
      <c r="T1709" s="249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0" t="s">
        <v>150</v>
      </c>
      <c r="AU1709" s="250" t="s">
        <v>148</v>
      </c>
      <c r="AV1709" s="14" t="s">
        <v>148</v>
      </c>
      <c r="AW1709" s="14" t="s">
        <v>30</v>
      </c>
      <c r="AX1709" s="14" t="s">
        <v>73</v>
      </c>
      <c r="AY1709" s="250" t="s">
        <v>139</v>
      </c>
    </row>
    <row r="1710" s="13" customFormat="1">
      <c r="A1710" s="13"/>
      <c r="B1710" s="229"/>
      <c r="C1710" s="230"/>
      <c r="D1710" s="231" t="s">
        <v>150</v>
      </c>
      <c r="E1710" s="232" t="s">
        <v>1</v>
      </c>
      <c r="F1710" s="233" t="s">
        <v>2003</v>
      </c>
      <c r="G1710" s="230"/>
      <c r="H1710" s="232" t="s">
        <v>1</v>
      </c>
      <c r="I1710" s="234"/>
      <c r="J1710" s="230"/>
      <c r="K1710" s="230"/>
      <c r="L1710" s="235"/>
      <c r="M1710" s="236"/>
      <c r="N1710" s="237"/>
      <c r="O1710" s="237"/>
      <c r="P1710" s="237"/>
      <c r="Q1710" s="237"/>
      <c r="R1710" s="237"/>
      <c r="S1710" s="237"/>
      <c r="T1710" s="23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39" t="s">
        <v>150</v>
      </c>
      <c r="AU1710" s="239" t="s">
        <v>148</v>
      </c>
      <c r="AV1710" s="13" t="s">
        <v>81</v>
      </c>
      <c r="AW1710" s="13" t="s">
        <v>30</v>
      </c>
      <c r="AX1710" s="13" t="s">
        <v>73</v>
      </c>
      <c r="AY1710" s="239" t="s">
        <v>139</v>
      </c>
    </row>
    <row r="1711" s="14" customFormat="1">
      <c r="A1711" s="14"/>
      <c r="B1711" s="240"/>
      <c r="C1711" s="241"/>
      <c r="D1711" s="231" t="s">
        <v>150</v>
      </c>
      <c r="E1711" s="242" t="s">
        <v>1</v>
      </c>
      <c r="F1711" s="243" t="s">
        <v>2004</v>
      </c>
      <c r="G1711" s="241"/>
      <c r="H1711" s="244">
        <v>5.0800000000000001</v>
      </c>
      <c r="I1711" s="245"/>
      <c r="J1711" s="241"/>
      <c r="K1711" s="241"/>
      <c r="L1711" s="246"/>
      <c r="M1711" s="247"/>
      <c r="N1711" s="248"/>
      <c r="O1711" s="248"/>
      <c r="P1711" s="248"/>
      <c r="Q1711" s="248"/>
      <c r="R1711" s="248"/>
      <c r="S1711" s="248"/>
      <c r="T1711" s="24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0" t="s">
        <v>150</v>
      </c>
      <c r="AU1711" s="250" t="s">
        <v>148</v>
      </c>
      <c r="AV1711" s="14" t="s">
        <v>148</v>
      </c>
      <c r="AW1711" s="14" t="s">
        <v>30</v>
      </c>
      <c r="AX1711" s="14" t="s">
        <v>73</v>
      </c>
      <c r="AY1711" s="250" t="s">
        <v>139</v>
      </c>
    </row>
    <row r="1712" s="13" customFormat="1">
      <c r="A1712" s="13"/>
      <c r="B1712" s="229"/>
      <c r="C1712" s="230"/>
      <c r="D1712" s="231" t="s">
        <v>150</v>
      </c>
      <c r="E1712" s="232" t="s">
        <v>1</v>
      </c>
      <c r="F1712" s="233" t="s">
        <v>2005</v>
      </c>
      <c r="G1712" s="230"/>
      <c r="H1712" s="232" t="s">
        <v>1</v>
      </c>
      <c r="I1712" s="234"/>
      <c r="J1712" s="230"/>
      <c r="K1712" s="230"/>
      <c r="L1712" s="235"/>
      <c r="M1712" s="236"/>
      <c r="N1712" s="237"/>
      <c r="O1712" s="237"/>
      <c r="P1712" s="237"/>
      <c r="Q1712" s="237"/>
      <c r="R1712" s="237"/>
      <c r="S1712" s="237"/>
      <c r="T1712" s="23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9" t="s">
        <v>150</v>
      </c>
      <c r="AU1712" s="239" t="s">
        <v>148</v>
      </c>
      <c r="AV1712" s="13" t="s">
        <v>81</v>
      </c>
      <c r="AW1712" s="13" t="s">
        <v>30</v>
      </c>
      <c r="AX1712" s="13" t="s">
        <v>73</v>
      </c>
      <c r="AY1712" s="239" t="s">
        <v>139</v>
      </c>
    </row>
    <row r="1713" s="14" customFormat="1">
      <c r="A1713" s="14"/>
      <c r="B1713" s="240"/>
      <c r="C1713" s="241"/>
      <c r="D1713" s="231" t="s">
        <v>150</v>
      </c>
      <c r="E1713" s="242" t="s">
        <v>1</v>
      </c>
      <c r="F1713" s="243" t="s">
        <v>2006</v>
      </c>
      <c r="G1713" s="241"/>
      <c r="H1713" s="244">
        <v>3.194</v>
      </c>
      <c r="I1713" s="245"/>
      <c r="J1713" s="241"/>
      <c r="K1713" s="241"/>
      <c r="L1713" s="246"/>
      <c r="M1713" s="247"/>
      <c r="N1713" s="248"/>
      <c r="O1713" s="248"/>
      <c r="P1713" s="248"/>
      <c r="Q1713" s="248"/>
      <c r="R1713" s="248"/>
      <c r="S1713" s="248"/>
      <c r="T1713" s="24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0" t="s">
        <v>150</v>
      </c>
      <c r="AU1713" s="250" t="s">
        <v>148</v>
      </c>
      <c r="AV1713" s="14" t="s">
        <v>148</v>
      </c>
      <c r="AW1713" s="14" t="s">
        <v>30</v>
      </c>
      <c r="AX1713" s="14" t="s">
        <v>73</v>
      </c>
      <c r="AY1713" s="250" t="s">
        <v>139</v>
      </c>
    </row>
    <row r="1714" s="13" customFormat="1">
      <c r="A1714" s="13"/>
      <c r="B1714" s="229"/>
      <c r="C1714" s="230"/>
      <c r="D1714" s="231" t="s">
        <v>150</v>
      </c>
      <c r="E1714" s="232" t="s">
        <v>1</v>
      </c>
      <c r="F1714" s="233" t="s">
        <v>2007</v>
      </c>
      <c r="G1714" s="230"/>
      <c r="H1714" s="232" t="s">
        <v>1</v>
      </c>
      <c r="I1714" s="234"/>
      <c r="J1714" s="230"/>
      <c r="K1714" s="230"/>
      <c r="L1714" s="235"/>
      <c r="M1714" s="236"/>
      <c r="N1714" s="237"/>
      <c r="O1714" s="237"/>
      <c r="P1714" s="237"/>
      <c r="Q1714" s="237"/>
      <c r="R1714" s="237"/>
      <c r="S1714" s="237"/>
      <c r="T1714" s="238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39" t="s">
        <v>150</v>
      </c>
      <c r="AU1714" s="239" t="s">
        <v>148</v>
      </c>
      <c r="AV1714" s="13" t="s">
        <v>81</v>
      </c>
      <c r="AW1714" s="13" t="s">
        <v>30</v>
      </c>
      <c r="AX1714" s="13" t="s">
        <v>73</v>
      </c>
      <c r="AY1714" s="239" t="s">
        <v>139</v>
      </c>
    </row>
    <row r="1715" s="13" customFormat="1">
      <c r="A1715" s="13"/>
      <c r="B1715" s="229"/>
      <c r="C1715" s="230"/>
      <c r="D1715" s="231" t="s">
        <v>150</v>
      </c>
      <c r="E1715" s="232" t="s">
        <v>1</v>
      </c>
      <c r="F1715" s="233" t="s">
        <v>2008</v>
      </c>
      <c r="G1715" s="230"/>
      <c r="H1715" s="232" t="s">
        <v>1</v>
      </c>
      <c r="I1715" s="234"/>
      <c r="J1715" s="230"/>
      <c r="K1715" s="230"/>
      <c r="L1715" s="235"/>
      <c r="M1715" s="236"/>
      <c r="N1715" s="237"/>
      <c r="O1715" s="237"/>
      <c r="P1715" s="237"/>
      <c r="Q1715" s="237"/>
      <c r="R1715" s="237"/>
      <c r="S1715" s="237"/>
      <c r="T1715" s="238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9" t="s">
        <v>150</v>
      </c>
      <c r="AU1715" s="239" t="s">
        <v>148</v>
      </c>
      <c r="AV1715" s="13" t="s">
        <v>81</v>
      </c>
      <c r="AW1715" s="13" t="s">
        <v>30</v>
      </c>
      <c r="AX1715" s="13" t="s">
        <v>73</v>
      </c>
      <c r="AY1715" s="239" t="s">
        <v>139</v>
      </c>
    </row>
    <row r="1716" s="14" customFormat="1">
      <c r="A1716" s="14"/>
      <c r="B1716" s="240"/>
      <c r="C1716" s="241"/>
      <c r="D1716" s="231" t="s">
        <v>150</v>
      </c>
      <c r="E1716" s="242" t="s">
        <v>1</v>
      </c>
      <c r="F1716" s="243" t="s">
        <v>2009</v>
      </c>
      <c r="G1716" s="241"/>
      <c r="H1716" s="244">
        <v>3.8500000000000001</v>
      </c>
      <c r="I1716" s="245"/>
      <c r="J1716" s="241"/>
      <c r="K1716" s="241"/>
      <c r="L1716" s="246"/>
      <c r="M1716" s="247"/>
      <c r="N1716" s="248"/>
      <c r="O1716" s="248"/>
      <c r="P1716" s="248"/>
      <c r="Q1716" s="248"/>
      <c r="R1716" s="248"/>
      <c r="S1716" s="248"/>
      <c r="T1716" s="249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0" t="s">
        <v>150</v>
      </c>
      <c r="AU1716" s="250" t="s">
        <v>148</v>
      </c>
      <c r="AV1716" s="14" t="s">
        <v>148</v>
      </c>
      <c r="AW1716" s="14" t="s">
        <v>30</v>
      </c>
      <c r="AX1716" s="14" t="s">
        <v>73</v>
      </c>
      <c r="AY1716" s="250" t="s">
        <v>139</v>
      </c>
    </row>
    <row r="1717" s="13" customFormat="1">
      <c r="A1717" s="13"/>
      <c r="B1717" s="229"/>
      <c r="C1717" s="230"/>
      <c r="D1717" s="231" t="s">
        <v>150</v>
      </c>
      <c r="E1717" s="232" t="s">
        <v>1</v>
      </c>
      <c r="F1717" s="233" t="s">
        <v>2010</v>
      </c>
      <c r="G1717" s="230"/>
      <c r="H1717" s="232" t="s">
        <v>1</v>
      </c>
      <c r="I1717" s="234"/>
      <c r="J1717" s="230"/>
      <c r="K1717" s="230"/>
      <c r="L1717" s="235"/>
      <c r="M1717" s="236"/>
      <c r="N1717" s="237"/>
      <c r="O1717" s="237"/>
      <c r="P1717" s="237"/>
      <c r="Q1717" s="237"/>
      <c r="R1717" s="237"/>
      <c r="S1717" s="237"/>
      <c r="T1717" s="238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39" t="s">
        <v>150</v>
      </c>
      <c r="AU1717" s="239" t="s">
        <v>148</v>
      </c>
      <c r="AV1717" s="13" t="s">
        <v>81</v>
      </c>
      <c r="AW1717" s="13" t="s">
        <v>30</v>
      </c>
      <c r="AX1717" s="13" t="s">
        <v>73</v>
      </c>
      <c r="AY1717" s="239" t="s">
        <v>139</v>
      </c>
    </row>
    <row r="1718" s="14" customFormat="1">
      <c r="A1718" s="14"/>
      <c r="B1718" s="240"/>
      <c r="C1718" s="241"/>
      <c r="D1718" s="231" t="s">
        <v>150</v>
      </c>
      <c r="E1718" s="242" t="s">
        <v>1</v>
      </c>
      <c r="F1718" s="243" t="s">
        <v>2009</v>
      </c>
      <c r="G1718" s="241"/>
      <c r="H1718" s="244">
        <v>3.8500000000000001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0" t="s">
        <v>150</v>
      </c>
      <c r="AU1718" s="250" t="s">
        <v>148</v>
      </c>
      <c r="AV1718" s="14" t="s">
        <v>148</v>
      </c>
      <c r="AW1718" s="14" t="s">
        <v>30</v>
      </c>
      <c r="AX1718" s="14" t="s">
        <v>73</v>
      </c>
      <c r="AY1718" s="250" t="s">
        <v>139</v>
      </c>
    </row>
    <row r="1719" s="13" customFormat="1">
      <c r="A1719" s="13"/>
      <c r="B1719" s="229"/>
      <c r="C1719" s="230"/>
      <c r="D1719" s="231" t="s">
        <v>150</v>
      </c>
      <c r="E1719" s="232" t="s">
        <v>1</v>
      </c>
      <c r="F1719" s="233" t="s">
        <v>2011</v>
      </c>
      <c r="G1719" s="230"/>
      <c r="H1719" s="232" t="s">
        <v>1</v>
      </c>
      <c r="I1719" s="234"/>
      <c r="J1719" s="230"/>
      <c r="K1719" s="230"/>
      <c r="L1719" s="235"/>
      <c r="M1719" s="236"/>
      <c r="N1719" s="237"/>
      <c r="O1719" s="237"/>
      <c r="P1719" s="237"/>
      <c r="Q1719" s="237"/>
      <c r="R1719" s="237"/>
      <c r="S1719" s="237"/>
      <c r="T1719" s="238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39" t="s">
        <v>150</v>
      </c>
      <c r="AU1719" s="239" t="s">
        <v>148</v>
      </c>
      <c r="AV1719" s="13" t="s">
        <v>81</v>
      </c>
      <c r="AW1719" s="13" t="s">
        <v>30</v>
      </c>
      <c r="AX1719" s="13" t="s">
        <v>73</v>
      </c>
      <c r="AY1719" s="239" t="s">
        <v>139</v>
      </c>
    </row>
    <row r="1720" s="14" customFormat="1">
      <c r="A1720" s="14"/>
      <c r="B1720" s="240"/>
      <c r="C1720" s="241"/>
      <c r="D1720" s="231" t="s">
        <v>150</v>
      </c>
      <c r="E1720" s="242" t="s">
        <v>1</v>
      </c>
      <c r="F1720" s="243" t="s">
        <v>2012</v>
      </c>
      <c r="G1720" s="241"/>
      <c r="H1720" s="244">
        <v>5.25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0" t="s">
        <v>150</v>
      </c>
      <c r="AU1720" s="250" t="s">
        <v>148</v>
      </c>
      <c r="AV1720" s="14" t="s">
        <v>148</v>
      </c>
      <c r="AW1720" s="14" t="s">
        <v>30</v>
      </c>
      <c r="AX1720" s="14" t="s">
        <v>73</v>
      </c>
      <c r="AY1720" s="250" t="s">
        <v>139</v>
      </c>
    </row>
    <row r="1721" s="13" customFormat="1">
      <c r="A1721" s="13"/>
      <c r="B1721" s="229"/>
      <c r="C1721" s="230"/>
      <c r="D1721" s="231" t="s">
        <v>150</v>
      </c>
      <c r="E1721" s="232" t="s">
        <v>1</v>
      </c>
      <c r="F1721" s="233" t="s">
        <v>197</v>
      </c>
      <c r="G1721" s="230"/>
      <c r="H1721" s="232" t="s">
        <v>1</v>
      </c>
      <c r="I1721" s="234"/>
      <c r="J1721" s="230"/>
      <c r="K1721" s="230"/>
      <c r="L1721" s="235"/>
      <c r="M1721" s="236"/>
      <c r="N1721" s="237"/>
      <c r="O1721" s="237"/>
      <c r="P1721" s="237"/>
      <c r="Q1721" s="237"/>
      <c r="R1721" s="237"/>
      <c r="S1721" s="237"/>
      <c r="T1721" s="238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39" t="s">
        <v>150</v>
      </c>
      <c r="AU1721" s="239" t="s">
        <v>148</v>
      </c>
      <c r="AV1721" s="13" t="s">
        <v>81</v>
      </c>
      <c r="AW1721" s="13" t="s">
        <v>30</v>
      </c>
      <c r="AX1721" s="13" t="s">
        <v>73</v>
      </c>
      <c r="AY1721" s="239" t="s">
        <v>139</v>
      </c>
    </row>
    <row r="1722" s="14" customFormat="1">
      <c r="A1722" s="14"/>
      <c r="B1722" s="240"/>
      <c r="C1722" s="241"/>
      <c r="D1722" s="231" t="s">
        <v>150</v>
      </c>
      <c r="E1722" s="242" t="s">
        <v>1</v>
      </c>
      <c r="F1722" s="243" t="s">
        <v>2009</v>
      </c>
      <c r="G1722" s="241"/>
      <c r="H1722" s="244">
        <v>3.8500000000000001</v>
      </c>
      <c r="I1722" s="245"/>
      <c r="J1722" s="241"/>
      <c r="K1722" s="241"/>
      <c r="L1722" s="246"/>
      <c r="M1722" s="247"/>
      <c r="N1722" s="248"/>
      <c r="O1722" s="248"/>
      <c r="P1722" s="248"/>
      <c r="Q1722" s="248"/>
      <c r="R1722" s="248"/>
      <c r="S1722" s="248"/>
      <c r="T1722" s="249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0" t="s">
        <v>150</v>
      </c>
      <c r="AU1722" s="250" t="s">
        <v>148</v>
      </c>
      <c r="AV1722" s="14" t="s">
        <v>148</v>
      </c>
      <c r="AW1722" s="14" t="s">
        <v>30</v>
      </c>
      <c r="AX1722" s="14" t="s">
        <v>73</v>
      </c>
      <c r="AY1722" s="250" t="s">
        <v>139</v>
      </c>
    </row>
    <row r="1723" s="13" customFormat="1">
      <c r="A1723" s="13"/>
      <c r="B1723" s="229"/>
      <c r="C1723" s="230"/>
      <c r="D1723" s="231" t="s">
        <v>150</v>
      </c>
      <c r="E1723" s="232" t="s">
        <v>1</v>
      </c>
      <c r="F1723" s="233" t="s">
        <v>2013</v>
      </c>
      <c r="G1723" s="230"/>
      <c r="H1723" s="232" t="s">
        <v>1</v>
      </c>
      <c r="I1723" s="234"/>
      <c r="J1723" s="230"/>
      <c r="K1723" s="230"/>
      <c r="L1723" s="235"/>
      <c r="M1723" s="236"/>
      <c r="N1723" s="237"/>
      <c r="O1723" s="237"/>
      <c r="P1723" s="237"/>
      <c r="Q1723" s="237"/>
      <c r="R1723" s="237"/>
      <c r="S1723" s="237"/>
      <c r="T1723" s="238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39" t="s">
        <v>150</v>
      </c>
      <c r="AU1723" s="239" t="s">
        <v>148</v>
      </c>
      <c r="AV1723" s="13" t="s">
        <v>81</v>
      </c>
      <c r="AW1723" s="13" t="s">
        <v>30</v>
      </c>
      <c r="AX1723" s="13" t="s">
        <v>73</v>
      </c>
      <c r="AY1723" s="239" t="s">
        <v>139</v>
      </c>
    </row>
    <row r="1724" s="14" customFormat="1">
      <c r="A1724" s="14"/>
      <c r="B1724" s="240"/>
      <c r="C1724" s="241"/>
      <c r="D1724" s="231" t="s">
        <v>150</v>
      </c>
      <c r="E1724" s="242" t="s">
        <v>1</v>
      </c>
      <c r="F1724" s="243" t="s">
        <v>2009</v>
      </c>
      <c r="G1724" s="241"/>
      <c r="H1724" s="244">
        <v>3.8500000000000001</v>
      </c>
      <c r="I1724" s="245"/>
      <c r="J1724" s="241"/>
      <c r="K1724" s="241"/>
      <c r="L1724" s="246"/>
      <c r="M1724" s="247"/>
      <c r="N1724" s="248"/>
      <c r="O1724" s="248"/>
      <c r="P1724" s="248"/>
      <c r="Q1724" s="248"/>
      <c r="R1724" s="248"/>
      <c r="S1724" s="248"/>
      <c r="T1724" s="249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0" t="s">
        <v>150</v>
      </c>
      <c r="AU1724" s="250" t="s">
        <v>148</v>
      </c>
      <c r="AV1724" s="14" t="s">
        <v>148</v>
      </c>
      <c r="AW1724" s="14" t="s">
        <v>30</v>
      </c>
      <c r="AX1724" s="14" t="s">
        <v>73</v>
      </c>
      <c r="AY1724" s="250" t="s">
        <v>139</v>
      </c>
    </row>
    <row r="1725" s="13" customFormat="1">
      <c r="A1725" s="13"/>
      <c r="B1725" s="229"/>
      <c r="C1725" s="230"/>
      <c r="D1725" s="231" t="s">
        <v>150</v>
      </c>
      <c r="E1725" s="232" t="s">
        <v>1</v>
      </c>
      <c r="F1725" s="233" t="s">
        <v>2014</v>
      </c>
      <c r="G1725" s="230"/>
      <c r="H1725" s="232" t="s">
        <v>1</v>
      </c>
      <c r="I1725" s="234"/>
      <c r="J1725" s="230"/>
      <c r="K1725" s="230"/>
      <c r="L1725" s="235"/>
      <c r="M1725" s="236"/>
      <c r="N1725" s="237"/>
      <c r="O1725" s="237"/>
      <c r="P1725" s="237"/>
      <c r="Q1725" s="237"/>
      <c r="R1725" s="237"/>
      <c r="S1725" s="237"/>
      <c r="T1725" s="238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39" t="s">
        <v>150</v>
      </c>
      <c r="AU1725" s="239" t="s">
        <v>148</v>
      </c>
      <c r="AV1725" s="13" t="s">
        <v>81</v>
      </c>
      <c r="AW1725" s="13" t="s">
        <v>30</v>
      </c>
      <c r="AX1725" s="13" t="s">
        <v>73</v>
      </c>
      <c r="AY1725" s="239" t="s">
        <v>139</v>
      </c>
    </row>
    <row r="1726" s="14" customFormat="1">
      <c r="A1726" s="14"/>
      <c r="B1726" s="240"/>
      <c r="C1726" s="241"/>
      <c r="D1726" s="231" t="s">
        <v>150</v>
      </c>
      <c r="E1726" s="242" t="s">
        <v>1</v>
      </c>
      <c r="F1726" s="243" t="s">
        <v>2009</v>
      </c>
      <c r="G1726" s="241"/>
      <c r="H1726" s="244">
        <v>3.8500000000000001</v>
      </c>
      <c r="I1726" s="245"/>
      <c r="J1726" s="241"/>
      <c r="K1726" s="241"/>
      <c r="L1726" s="246"/>
      <c r="M1726" s="247"/>
      <c r="N1726" s="248"/>
      <c r="O1726" s="248"/>
      <c r="P1726" s="248"/>
      <c r="Q1726" s="248"/>
      <c r="R1726" s="248"/>
      <c r="S1726" s="248"/>
      <c r="T1726" s="249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0" t="s">
        <v>150</v>
      </c>
      <c r="AU1726" s="250" t="s">
        <v>148</v>
      </c>
      <c r="AV1726" s="14" t="s">
        <v>148</v>
      </c>
      <c r="AW1726" s="14" t="s">
        <v>30</v>
      </c>
      <c r="AX1726" s="14" t="s">
        <v>73</v>
      </c>
      <c r="AY1726" s="250" t="s">
        <v>139</v>
      </c>
    </row>
    <row r="1727" s="15" customFormat="1">
      <c r="A1727" s="15"/>
      <c r="B1727" s="251"/>
      <c r="C1727" s="252"/>
      <c r="D1727" s="231" t="s">
        <v>150</v>
      </c>
      <c r="E1727" s="253" t="s">
        <v>1</v>
      </c>
      <c r="F1727" s="254" t="s">
        <v>164</v>
      </c>
      <c r="G1727" s="252"/>
      <c r="H1727" s="255">
        <v>60.917000000000002</v>
      </c>
      <c r="I1727" s="256"/>
      <c r="J1727" s="252"/>
      <c r="K1727" s="252"/>
      <c r="L1727" s="257"/>
      <c r="M1727" s="258"/>
      <c r="N1727" s="259"/>
      <c r="O1727" s="259"/>
      <c r="P1727" s="259"/>
      <c r="Q1727" s="259"/>
      <c r="R1727" s="259"/>
      <c r="S1727" s="259"/>
      <c r="T1727" s="260"/>
      <c r="U1727" s="15"/>
      <c r="V1727" s="15"/>
      <c r="W1727" s="15"/>
      <c r="X1727" s="15"/>
      <c r="Y1727" s="15"/>
      <c r="Z1727" s="15"/>
      <c r="AA1727" s="15"/>
      <c r="AB1727" s="15"/>
      <c r="AC1727" s="15"/>
      <c r="AD1727" s="15"/>
      <c r="AE1727" s="15"/>
      <c r="AT1727" s="261" t="s">
        <v>150</v>
      </c>
      <c r="AU1727" s="261" t="s">
        <v>148</v>
      </c>
      <c r="AV1727" s="15" t="s">
        <v>147</v>
      </c>
      <c r="AW1727" s="15" t="s">
        <v>30</v>
      </c>
      <c r="AX1727" s="15" t="s">
        <v>81</v>
      </c>
      <c r="AY1727" s="261" t="s">
        <v>139</v>
      </c>
    </row>
    <row r="1728" s="2" customFormat="1" ht="24.15" customHeight="1">
      <c r="A1728" s="38"/>
      <c r="B1728" s="39"/>
      <c r="C1728" s="215" t="s">
        <v>2019</v>
      </c>
      <c r="D1728" s="215" t="s">
        <v>143</v>
      </c>
      <c r="E1728" s="216" t="s">
        <v>2020</v>
      </c>
      <c r="F1728" s="217" t="s">
        <v>2021</v>
      </c>
      <c r="G1728" s="218" t="s">
        <v>160</v>
      </c>
      <c r="H1728" s="219">
        <v>243.66800000000001</v>
      </c>
      <c r="I1728" s="220"/>
      <c r="J1728" s="221">
        <f>ROUND(I1728*H1728,2)</f>
        <v>0</v>
      </c>
      <c r="K1728" s="222"/>
      <c r="L1728" s="44"/>
      <c r="M1728" s="223" t="s">
        <v>1</v>
      </c>
      <c r="N1728" s="224" t="s">
        <v>39</v>
      </c>
      <c r="O1728" s="91"/>
      <c r="P1728" s="225">
        <f>O1728*H1728</f>
        <v>0</v>
      </c>
      <c r="Q1728" s="225">
        <v>0</v>
      </c>
      <c r="R1728" s="225">
        <f>Q1728*H1728</f>
        <v>0</v>
      </c>
      <c r="S1728" s="225">
        <v>0</v>
      </c>
      <c r="T1728" s="226">
        <f>S1728*H1728</f>
        <v>0</v>
      </c>
      <c r="U1728" s="38"/>
      <c r="V1728" s="38"/>
      <c r="W1728" s="38"/>
      <c r="X1728" s="38"/>
      <c r="Y1728" s="38"/>
      <c r="Z1728" s="38"/>
      <c r="AA1728" s="38"/>
      <c r="AB1728" s="38"/>
      <c r="AC1728" s="38"/>
      <c r="AD1728" s="38"/>
      <c r="AE1728" s="38"/>
      <c r="AR1728" s="227" t="s">
        <v>278</v>
      </c>
      <c r="AT1728" s="227" t="s">
        <v>143</v>
      </c>
      <c r="AU1728" s="227" t="s">
        <v>148</v>
      </c>
      <c r="AY1728" s="17" t="s">
        <v>139</v>
      </c>
      <c r="BE1728" s="228">
        <f>IF(N1728="základní",J1728,0)</f>
        <v>0</v>
      </c>
      <c r="BF1728" s="228">
        <f>IF(N1728="snížená",J1728,0)</f>
        <v>0</v>
      </c>
      <c r="BG1728" s="228">
        <f>IF(N1728="zákl. přenesená",J1728,0)</f>
        <v>0</v>
      </c>
      <c r="BH1728" s="228">
        <f>IF(N1728="sníž. přenesená",J1728,0)</f>
        <v>0</v>
      </c>
      <c r="BI1728" s="228">
        <f>IF(N1728="nulová",J1728,0)</f>
        <v>0</v>
      </c>
      <c r="BJ1728" s="17" t="s">
        <v>148</v>
      </c>
      <c r="BK1728" s="228">
        <f>ROUND(I1728*H1728,2)</f>
        <v>0</v>
      </c>
      <c r="BL1728" s="17" t="s">
        <v>278</v>
      </c>
      <c r="BM1728" s="227" t="s">
        <v>2022</v>
      </c>
    </row>
    <row r="1729" s="14" customFormat="1">
      <c r="A1729" s="14"/>
      <c r="B1729" s="240"/>
      <c r="C1729" s="241"/>
      <c r="D1729" s="231" t="s">
        <v>150</v>
      </c>
      <c r="E1729" s="242" t="s">
        <v>1</v>
      </c>
      <c r="F1729" s="243" t="s">
        <v>2023</v>
      </c>
      <c r="G1729" s="241"/>
      <c r="H1729" s="244">
        <v>243.66800000000001</v>
      </c>
      <c r="I1729" s="245"/>
      <c r="J1729" s="241"/>
      <c r="K1729" s="241"/>
      <c r="L1729" s="246"/>
      <c r="M1729" s="247"/>
      <c r="N1729" s="248"/>
      <c r="O1729" s="248"/>
      <c r="P1729" s="248"/>
      <c r="Q1729" s="248"/>
      <c r="R1729" s="248"/>
      <c r="S1729" s="248"/>
      <c r="T1729" s="249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0" t="s">
        <v>150</v>
      </c>
      <c r="AU1729" s="250" t="s">
        <v>148</v>
      </c>
      <c r="AV1729" s="14" t="s">
        <v>148</v>
      </c>
      <c r="AW1729" s="14" t="s">
        <v>30</v>
      </c>
      <c r="AX1729" s="14" t="s">
        <v>73</v>
      </c>
      <c r="AY1729" s="250" t="s">
        <v>139</v>
      </c>
    </row>
    <row r="1730" s="15" customFormat="1">
      <c r="A1730" s="15"/>
      <c r="B1730" s="251"/>
      <c r="C1730" s="252"/>
      <c r="D1730" s="231" t="s">
        <v>150</v>
      </c>
      <c r="E1730" s="253" t="s">
        <v>1</v>
      </c>
      <c r="F1730" s="254" t="s">
        <v>164</v>
      </c>
      <c r="G1730" s="252"/>
      <c r="H1730" s="255">
        <v>243.66800000000001</v>
      </c>
      <c r="I1730" s="256"/>
      <c r="J1730" s="252"/>
      <c r="K1730" s="252"/>
      <c r="L1730" s="257"/>
      <c r="M1730" s="258"/>
      <c r="N1730" s="259"/>
      <c r="O1730" s="259"/>
      <c r="P1730" s="259"/>
      <c r="Q1730" s="259"/>
      <c r="R1730" s="259"/>
      <c r="S1730" s="259"/>
      <c r="T1730" s="260"/>
      <c r="U1730" s="15"/>
      <c r="V1730" s="15"/>
      <c r="W1730" s="15"/>
      <c r="X1730" s="15"/>
      <c r="Y1730" s="15"/>
      <c r="Z1730" s="15"/>
      <c r="AA1730" s="15"/>
      <c r="AB1730" s="15"/>
      <c r="AC1730" s="15"/>
      <c r="AD1730" s="15"/>
      <c r="AE1730" s="15"/>
      <c r="AT1730" s="261" t="s">
        <v>150</v>
      </c>
      <c r="AU1730" s="261" t="s">
        <v>148</v>
      </c>
      <c r="AV1730" s="15" t="s">
        <v>147</v>
      </c>
      <c r="AW1730" s="15" t="s">
        <v>30</v>
      </c>
      <c r="AX1730" s="15" t="s">
        <v>81</v>
      </c>
      <c r="AY1730" s="261" t="s">
        <v>139</v>
      </c>
    </row>
    <row r="1731" s="2" customFormat="1" ht="21.75" customHeight="1">
      <c r="A1731" s="38"/>
      <c r="B1731" s="39"/>
      <c r="C1731" s="215" t="s">
        <v>2024</v>
      </c>
      <c r="D1731" s="215" t="s">
        <v>143</v>
      </c>
      <c r="E1731" s="216" t="s">
        <v>2025</v>
      </c>
      <c r="F1731" s="217" t="s">
        <v>2026</v>
      </c>
      <c r="G1731" s="218" t="s">
        <v>160</v>
      </c>
      <c r="H1731" s="219">
        <v>60.917000000000002</v>
      </c>
      <c r="I1731" s="220"/>
      <c r="J1731" s="221">
        <f>ROUND(I1731*H1731,2)</f>
        <v>0</v>
      </c>
      <c r="K1731" s="222"/>
      <c r="L1731" s="44"/>
      <c r="M1731" s="223" t="s">
        <v>1</v>
      </c>
      <c r="N1731" s="224" t="s">
        <v>39</v>
      </c>
      <c r="O1731" s="91"/>
      <c r="P1731" s="225">
        <f>O1731*H1731</f>
        <v>0</v>
      </c>
      <c r="Q1731" s="225">
        <v>2.0000000000000002E-05</v>
      </c>
      <c r="R1731" s="225">
        <f>Q1731*H1731</f>
        <v>0.0012183400000000001</v>
      </c>
      <c r="S1731" s="225">
        <v>0</v>
      </c>
      <c r="T1731" s="226">
        <f>S1731*H1731</f>
        <v>0</v>
      </c>
      <c r="U1731" s="38"/>
      <c r="V1731" s="38"/>
      <c r="W1731" s="38"/>
      <c r="X1731" s="38"/>
      <c r="Y1731" s="38"/>
      <c r="Z1731" s="38"/>
      <c r="AA1731" s="38"/>
      <c r="AB1731" s="38"/>
      <c r="AC1731" s="38"/>
      <c r="AD1731" s="38"/>
      <c r="AE1731" s="38"/>
      <c r="AR1731" s="227" t="s">
        <v>278</v>
      </c>
      <c r="AT1731" s="227" t="s">
        <v>143</v>
      </c>
      <c r="AU1731" s="227" t="s">
        <v>148</v>
      </c>
      <c r="AY1731" s="17" t="s">
        <v>139</v>
      </c>
      <c r="BE1731" s="228">
        <f>IF(N1731="základní",J1731,0)</f>
        <v>0</v>
      </c>
      <c r="BF1731" s="228">
        <f>IF(N1731="snížená",J1731,0)</f>
        <v>0</v>
      </c>
      <c r="BG1731" s="228">
        <f>IF(N1731="zákl. přenesená",J1731,0)</f>
        <v>0</v>
      </c>
      <c r="BH1731" s="228">
        <f>IF(N1731="sníž. přenesená",J1731,0)</f>
        <v>0</v>
      </c>
      <c r="BI1731" s="228">
        <f>IF(N1731="nulová",J1731,0)</f>
        <v>0</v>
      </c>
      <c r="BJ1731" s="17" t="s">
        <v>148</v>
      </c>
      <c r="BK1731" s="228">
        <f>ROUND(I1731*H1731,2)</f>
        <v>0</v>
      </c>
      <c r="BL1731" s="17" t="s">
        <v>278</v>
      </c>
      <c r="BM1731" s="227" t="s">
        <v>2027</v>
      </c>
    </row>
    <row r="1732" s="13" customFormat="1">
      <c r="A1732" s="13"/>
      <c r="B1732" s="229"/>
      <c r="C1732" s="230"/>
      <c r="D1732" s="231" t="s">
        <v>150</v>
      </c>
      <c r="E1732" s="232" t="s">
        <v>1</v>
      </c>
      <c r="F1732" s="233" t="s">
        <v>1995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150</v>
      </c>
      <c r="AU1732" s="239" t="s">
        <v>148</v>
      </c>
      <c r="AV1732" s="13" t="s">
        <v>81</v>
      </c>
      <c r="AW1732" s="13" t="s">
        <v>30</v>
      </c>
      <c r="AX1732" s="13" t="s">
        <v>73</v>
      </c>
      <c r="AY1732" s="239" t="s">
        <v>139</v>
      </c>
    </row>
    <row r="1733" s="14" customFormat="1">
      <c r="A1733" s="14"/>
      <c r="B1733" s="240"/>
      <c r="C1733" s="241"/>
      <c r="D1733" s="231" t="s">
        <v>150</v>
      </c>
      <c r="E1733" s="242" t="s">
        <v>1</v>
      </c>
      <c r="F1733" s="243" t="s">
        <v>1996</v>
      </c>
      <c r="G1733" s="241"/>
      <c r="H1733" s="244">
        <v>6.3289999999999997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150</v>
      </c>
      <c r="AU1733" s="250" t="s">
        <v>148</v>
      </c>
      <c r="AV1733" s="14" t="s">
        <v>148</v>
      </c>
      <c r="AW1733" s="14" t="s">
        <v>30</v>
      </c>
      <c r="AX1733" s="14" t="s">
        <v>73</v>
      </c>
      <c r="AY1733" s="250" t="s">
        <v>139</v>
      </c>
    </row>
    <row r="1734" s="13" customFormat="1">
      <c r="A1734" s="13"/>
      <c r="B1734" s="229"/>
      <c r="C1734" s="230"/>
      <c r="D1734" s="231" t="s">
        <v>150</v>
      </c>
      <c r="E1734" s="232" t="s">
        <v>1</v>
      </c>
      <c r="F1734" s="233" t="s">
        <v>1997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150</v>
      </c>
      <c r="AU1734" s="239" t="s">
        <v>148</v>
      </c>
      <c r="AV1734" s="13" t="s">
        <v>81</v>
      </c>
      <c r="AW1734" s="13" t="s">
        <v>30</v>
      </c>
      <c r="AX1734" s="13" t="s">
        <v>73</v>
      </c>
      <c r="AY1734" s="239" t="s">
        <v>139</v>
      </c>
    </row>
    <row r="1735" s="14" customFormat="1">
      <c r="A1735" s="14"/>
      <c r="B1735" s="240"/>
      <c r="C1735" s="241"/>
      <c r="D1735" s="231" t="s">
        <v>150</v>
      </c>
      <c r="E1735" s="242" t="s">
        <v>1</v>
      </c>
      <c r="F1735" s="243" t="s">
        <v>1998</v>
      </c>
      <c r="G1735" s="241"/>
      <c r="H1735" s="244">
        <v>5.3220000000000001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150</v>
      </c>
      <c r="AU1735" s="250" t="s">
        <v>148</v>
      </c>
      <c r="AV1735" s="14" t="s">
        <v>148</v>
      </c>
      <c r="AW1735" s="14" t="s">
        <v>30</v>
      </c>
      <c r="AX1735" s="14" t="s">
        <v>73</v>
      </c>
      <c r="AY1735" s="250" t="s">
        <v>139</v>
      </c>
    </row>
    <row r="1736" s="13" customFormat="1">
      <c r="A1736" s="13"/>
      <c r="B1736" s="229"/>
      <c r="C1736" s="230"/>
      <c r="D1736" s="231" t="s">
        <v>150</v>
      </c>
      <c r="E1736" s="232" t="s">
        <v>1</v>
      </c>
      <c r="F1736" s="233" t="s">
        <v>1999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150</v>
      </c>
      <c r="AU1736" s="239" t="s">
        <v>148</v>
      </c>
      <c r="AV1736" s="13" t="s">
        <v>81</v>
      </c>
      <c r="AW1736" s="13" t="s">
        <v>30</v>
      </c>
      <c r="AX1736" s="13" t="s">
        <v>73</v>
      </c>
      <c r="AY1736" s="239" t="s">
        <v>139</v>
      </c>
    </row>
    <row r="1737" s="14" customFormat="1">
      <c r="A1737" s="14"/>
      <c r="B1737" s="240"/>
      <c r="C1737" s="241"/>
      <c r="D1737" s="231" t="s">
        <v>150</v>
      </c>
      <c r="E1737" s="242" t="s">
        <v>1</v>
      </c>
      <c r="F1737" s="243" t="s">
        <v>2000</v>
      </c>
      <c r="G1737" s="241"/>
      <c r="H1737" s="244">
        <v>11.446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150</v>
      </c>
      <c r="AU1737" s="250" t="s">
        <v>148</v>
      </c>
      <c r="AV1737" s="14" t="s">
        <v>148</v>
      </c>
      <c r="AW1737" s="14" t="s">
        <v>30</v>
      </c>
      <c r="AX1737" s="14" t="s">
        <v>73</v>
      </c>
      <c r="AY1737" s="250" t="s">
        <v>139</v>
      </c>
    </row>
    <row r="1738" s="13" customFormat="1">
      <c r="A1738" s="13"/>
      <c r="B1738" s="229"/>
      <c r="C1738" s="230"/>
      <c r="D1738" s="231" t="s">
        <v>150</v>
      </c>
      <c r="E1738" s="232" t="s">
        <v>1</v>
      </c>
      <c r="F1738" s="233" t="s">
        <v>2001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150</v>
      </c>
      <c r="AU1738" s="239" t="s">
        <v>148</v>
      </c>
      <c r="AV1738" s="13" t="s">
        <v>81</v>
      </c>
      <c r="AW1738" s="13" t="s">
        <v>30</v>
      </c>
      <c r="AX1738" s="13" t="s">
        <v>73</v>
      </c>
      <c r="AY1738" s="239" t="s">
        <v>139</v>
      </c>
    </row>
    <row r="1739" s="14" customFormat="1">
      <c r="A1739" s="14"/>
      <c r="B1739" s="240"/>
      <c r="C1739" s="241"/>
      <c r="D1739" s="231" t="s">
        <v>150</v>
      </c>
      <c r="E1739" s="242" t="s">
        <v>1</v>
      </c>
      <c r="F1739" s="243" t="s">
        <v>2002</v>
      </c>
      <c r="G1739" s="241"/>
      <c r="H1739" s="244">
        <v>5.0460000000000003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150</v>
      </c>
      <c r="AU1739" s="250" t="s">
        <v>148</v>
      </c>
      <c r="AV1739" s="14" t="s">
        <v>148</v>
      </c>
      <c r="AW1739" s="14" t="s">
        <v>30</v>
      </c>
      <c r="AX1739" s="14" t="s">
        <v>73</v>
      </c>
      <c r="AY1739" s="250" t="s">
        <v>139</v>
      </c>
    </row>
    <row r="1740" s="13" customFormat="1">
      <c r="A1740" s="13"/>
      <c r="B1740" s="229"/>
      <c r="C1740" s="230"/>
      <c r="D1740" s="231" t="s">
        <v>150</v>
      </c>
      <c r="E1740" s="232" t="s">
        <v>1</v>
      </c>
      <c r="F1740" s="233" t="s">
        <v>2003</v>
      </c>
      <c r="G1740" s="230"/>
      <c r="H1740" s="232" t="s">
        <v>1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150</v>
      </c>
      <c r="AU1740" s="239" t="s">
        <v>148</v>
      </c>
      <c r="AV1740" s="13" t="s">
        <v>81</v>
      </c>
      <c r="AW1740" s="13" t="s">
        <v>30</v>
      </c>
      <c r="AX1740" s="13" t="s">
        <v>73</v>
      </c>
      <c r="AY1740" s="239" t="s">
        <v>139</v>
      </c>
    </row>
    <row r="1741" s="14" customFormat="1">
      <c r="A1741" s="14"/>
      <c r="B1741" s="240"/>
      <c r="C1741" s="241"/>
      <c r="D1741" s="231" t="s">
        <v>150</v>
      </c>
      <c r="E1741" s="242" t="s">
        <v>1</v>
      </c>
      <c r="F1741" s="243" t="s">
        <v>2004</v>
      </c>
      <c r="G1741" s="241"/>
      <c r="H1741" s="244">
        <v>5.0800000000000001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150</v>
      </c>
      <c r="AU1741" s="250" t="s">
        <v>148</v>
      </c>
      <c r="AV1741" s="14" t="s">
        <v>148</v>
      </c>
      <c r="AW1741" s="14" t="s">
        <v>30</v>
      </c>
      <c r="AX1741" s="14" t="s">
        <v>73</v>
      </c>
      <c r="AY1741" s="250" t="s">
        <v>139</v>
      </c>
    </row>
    <row r="1742" s="13" customFormat="1">
      <c r="A1742" s="13"/>
      <c r="B1742" s="229"/>
      <c r="C1742" s="230"/>
      <c r="D1742" s="231" t="s">
        <v>150</v>
      </c>
      <c r="E1742" s="232" t="s">
        <v>1</v>
      </c>
      <c r="F1742" s="233" t="s">
        <v>2005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150</v>
      </c>
      <c r="AU1742" s="239" t="s">
        <v>148</v>
      </c>
      <c r="AV1742" s="13" t="s">
        <v>81</v>
      </c>
      <c r="AW1742" s="13" t="s">
        <v>30</v>
      </c>
      <c r="AX1742" s="13" t="s">
        <v>73</v>
      </c>
      <c r="AY1742" s="239" t="s">
        <v>139</v>
      </c>
    </row>
    <row r="1743" s="14" customFormat="1">
      <c r="A1743" s="14"/>
      <c r="B1743" s="240"/>
      <c r="C1743" s="241"/>
      <c r="D1743" s="231" t="s">
        <v>150</v>
      </c>
      <c r="E1743" s="242" t="s">
        <v>1</v>
      </c>
      <c r="F1743" s="243" t="s">
        <v>2006</v>
      </c>
      <c r="G1743" s="241"/>
      <c r="H1743" s="244">
        <v>3.194</v>
      </c>
      <c r="I1743" s="245"/>
      <c r="J1743" s="241"/>
      <c r="K1743" s="241"/>
      <c r="L1743" s="246"/>
      <c r="M1743" s="247"/>
      <c r="N1743" s="248"/>
      <c r="O1743" s="248"/>
      <c r="P1743" s="248"/>
      <c r="Q1743" s="248"/>
      <c r="R1743" s="248"/>
      <c r="S1743" s="248"/>
      <c r="T1743" s="24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50" t="s">
        <v>150</v>
      </c>
      <c r="AU1743" s="250" t="s">
        <v>148</v>
      </c>
      <c r="AV1743" s="14" t="s">
        <v>148</v>
      </c>
      <c r="AW1743" s="14" t="s">
        <v>30</v>
      </c>
      <c r="AX1743" s="14" t="s">
        <v>73</v>
      </c>
      <c r="AY1743" s="250" t="s">
        <v>139</v>
      </c>
    </row>
    <row r="1744" s="13" customFormat="1">
      <c r="A1744" s="13"/>
      <c r="B1744" s="229"/>
      <c r="C1744" s="230"/>
      <c r="D1744" s="231" t="s">
        <v>150</v>
      </c>
      <c r="E1744" s="232" t="s">
        <v>1</v>
      </c>
      <c r="F1744" s="233" t="s">
        <v>2007</v>
      </c>
      <c r="G1744" s="230"/>
      <c r="H1744" s="232" t="s">
        <v>1</v>
      </c>
      <c r="I1744" s="234"/>
      <c r="J1744" s="230"/>
      <c r="K1744" s="230"/>
      <c r="L1744" s="235"/>
      <c r="M1744" s="236"/>
      <c r="N1744" s="237"/>
      <c r="O1744" s="237"/>
      <c r="P1744" s="237"/>
      <c r="Q1744" s="237"/>
      <c r="R1744" s="237"/>
      <c r="S1744" s="237"/>
      <c r="T1744" s="238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39" t="s">
        <v>150</v>
      </c>
      <c r="AU1744" s="239" t="s">
        <v>148</v>
      </c>
      <c r="AV1744" s="13" t="s">
        <v>81</v>
      </c>
      <c r="AW1744" s="13" t="s">
        <v>30</v>
      </c>
      <c r="AX1744" s="13" t="s">
        <v>73</v>
      </c>
      <c r="AY1744" s="239" t="s">
        <v>139</v>
      </c>
    </row>
    <row r="1745" s="13" customFormat="1">
      <c r="A1745" s="13"/>
      <c r="B1745" s="229"/>
      <c r="C1745" s="230"/>
      <c r="D1745" s="231" t="s">
        <v>150</v>
      </c>
      <c r="E1745" s="232" t="s">
        <v>1</v>
      </c>
      <c r="F1745" s="233" t="s">
        <v>2008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150</v>
      </c>
      <c r="AU1745" s="239" t="s">
        <v>148</v>
      </c>
      <c r="AV1745" s="13" t="s">
        <v>81</v>
      </c>
      <c r="AW1745" s="13" t="s">
        <v>30</v>
      </c>
      <c r="AX1745" s="13" t="s">
        <v>73</v>
      </c>
      <c r="AY1745" s="239" t="s">
        <v>139</v>
      </c>
    </row>
    <row r="1746" s="14" customFormat="1">
      <c r="A1746" s="14"/>
      <c r="B1746" s="240"/>
      <c r="C1746" s="241"/>
      <c r="D1746" s="231" t="s">
        <v>150</v>
      </c>
      <c r="E1746" s="242" t="s">
        <v>1</v>
      </c>
      <c r="F1746" s="243" t="s">
        <v>2009</v>
      </c>
      <c r="G1746" s="241"/>
      <c r="H1746" s="244">
        <v>3.8500000000000001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150</v>
      </c>
      <c r="AU1746" s="250" t="s">
        <v>148</v>
      </c>
      <c r="AV1746" s="14" t="s">
        <v>148</v>
      </c>
      <c r="AW1746" s="14" t="s">
        <v>30</v>
      </c>
      <c r="AX1746" s="14" t="s">
        <v>73</v>
      </c>
      <c r="AY1746" s="250" t="s">
        <v>139</v>
      </c>
    </row>
    <row r="1747" s="13" customFormat="1">
      <c r="A1747" s="13"/>
      <c r="B1747" s="229"/>
      <c r="C1747" s="230"/>
      <c r="D1747" s="231" t="s">
        <v>150</v>
      </c>
      <c r="E1747" s="232" t="s">
        <v>1</v>
      </c>
      <c r="F1747" s="233" t="s">
        <v>2010</v>
      </c>
      <c r="G1747" s="230"/>
      <c r="H1747" s="232" t="s">
        <v>1</v>
      </c>
      <c r="I1747" s="234"/>
      <c r="J1747" s="230"/>
      <c r="K1747" s="230"/>
      <c r="L1747" s="235"/>
      <c r="M1747" s="236"/>
      <c r="N1747" s="237"/>
      <c r="O1747" s="237"/>
      <c r="P1747" s="237"/>
      <c r="Q1747" s="237"/>
      <c r="R1747" s="237"/>
      <c r="S1747" s="237"/>
      <c r="T1747" s="238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39" t="s">
        <v>150</v>
      </c>
      <c r="AU1747" s="239" t="s">
        <v>148</v>
      </c>
      <c r="AV1747" s="13" t="s">
        <v>81</v>
      </c>
      <c r="AW1747" s="13" t="s">
        <v>30</v>
      </c>
      <c r="AX1747" s="13" t="s">
        <v>73</v>
      </c>
      <c r="AY1747" s="239" t="s">
        <v>139</v>
      </c>
    </row>
    <row r="1748" s="14" customFormat="1">
      <c r="A1748" s="14"/>
      <c r="B1748" s="240"/>
      <c r="C1748" s="241"/>
      <c r="D1748" s="231" t="s">
        <v>150</v>
      </c>
      <c r="E1748" s="242" t="s">
        <v>1</v>
      </c>
      <c r="F1748" s="243" t="s">
        <v>2009</v>
      </c>
      <c r="G1748" s="241"/>
      <c r="H1748" s="244">
        <v>3.8500000000000001</v>
      </c>
      <c r="I1748" s="245"/>
      <c r="J1748" s="241"/>
      <c r="K1748" s="241"/>
      <c r="L1748" s="246"/>
      <c r="M1748" s="247"/>
      <c r="N1748" s="248"/>
      <c r="O1748" s="248"/>
      <c r="P1748" s="248"/>
      <c r="Q1748" s="248"/>
      <c r="R1748" s="248"/>
      <c r="S1748" s="248"/>
      <c r="T1748" s="249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0" t="s">
        <v>150</v>
      </c>
      <c r="AU1748" s="250" t="s">
        <v>148</v>
      </c>
      <c r="AV1748" s="14" t="s">
        <v>148</v>
      </c>
      <c r="AW1748" s="14" t="s">
        <v>30</v>
      </c>
      <c r="AX1748" s="14" t="s">
        <v>73</v>
      </c>
      <c r="AY1748" s="250" t="s">
        <v>139</v>
      </c>
    </row>
    <row r="1749" s="13" customFormat="1">
      <c r="A1749" s="13"/>
      <c r="B1749" s="229"/>
      <c r="C1749" s="230"/>
      <c r="D1749" s="231" t="s">
        <v>150</v>
      </c>
      <c r="E1749" s="232" t="s">
        <v>1</v>
      </c>
      <c r="F1749" s="233" t="s">
        <v>2011</v>
      </c>
      <c r="G1749" s="230"/>
      <c r="H1749" s="232" t="s">
        <v>1</v>
      </c>
      <c r="I1749" s="234"/>
      <c r="J1749" s="230"/>
      <c r="K1749" s="230"/>
      <c r="L1749" s="235"/>
      <c r="M1749" s="236"/>
      <c r="N1749" s="237"/>
      <c r="O1749" s="237"/>
      <c r="P1749" s="237"/>
      <c r="Q1749" s="237"/>
      <c r="R1749" s="237"/>
      <c r="S1749" s="237"/>
      <c r="T1749" s="238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39" t="s">
        <v>150</v>
      </c>
      <c r="AU1749" s="239" t="s">
        <v>148</v>
      </c>
      <c r="AV1749" s="13" t="s">
        <v>81</v>
      </c>
      <c r="AW1749" s="13" t="s">
        <v>30</v>
      </c>
      <c r="AX1749" s="13" t="s">
        <v>73</v>
      </c>
      <c r="AY1749" s="239" t="s">
        <v>139</v>
      </c>
    </row>
    <row r="1750" s="14" customFormat="1">
      <c r="A1750" s="14"/>
      <c r="B1750" s="240"/>
      <c r="C1750" s="241"/>
      <c r="D1750" s="231" t="s">
        <v>150</v>
      </c>
      <c r="E1750" s="242" t="s">
        <v>1</v>
      </c>
      <c r="F1750" s="243" t="s">
        <v>2012</v>
      </c>
      <c r="G1750" s="241"/>
      <c r="H1750" s="244">
        <v>5.25</v>
      </c>
      <c r="I1750" s="245"/>
      <c r="J1750" s="241"/>
      <c r="K1750" s="241"/>
      <c r="L1750" s="246"/>
      <c r="M1750" s="247"/>
      <c r="N1750" s="248"/>
      <c r="O1750" s="248"/>
      <c r="P1750" s="248"/>
      <c r="Q1750" s="248"/>
      <c r="R1750" s="248"/>
      <c r="S1750" s="248"/>
      <c r="T1750" s="249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50" t="s">
        <v>150</v>
      </c>
      <c r="AU1750" s="250" t="s">
        <v>148</v>
      </c>
      <c r="AV1750" s="14" t="s">
        <v>148</v>
      </c>
      <c r="AW1750" s="14" t="s">
        <v>30</v>
      </c>
      <c r="AX1750" s="14" t="s">
        <v>73</v>
      </c>
      <c r="AY1750" s="250" t="s">
        <v>139</v>
      </c>
    </row>
    <row r="1751" s="13" customFormat="1">
      <c r="A1751" s="13"/>
      <c r="B1751" s="229"/>
      <c r="C1751" s="230"/>
      <c r="D1751" s="231" t="s">
        <v>150</v>
      </c>
      <c r="E1751" s="232" t="s">
        <v>1</v>
      </c>
      <c r="F1751" s="233" t="s">
        <v>197</v>
      </c>
      <c r="G1751" s="230"/>
      <c r="H1751" s="232" t="s">
        <v>1</v>
      </c>
      <c r="I1751" s="234"/>
      <c r="J1751" s="230"/>
      <c r="K1751" s="230"/>
      <c r="L1751" s="235"/>
      <c r="M1751" s="236"/>
      <c r="N1751" s="237"/>
      <c r="O1751" s="237"/>
      <c r="P1751" s="237"/>
      <c r="Q1751" s="237"/>
      <c r="R1751" s="237"/>
      <c r="S1751" s="237"/>
      <c r="T1751" s="23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9" t="s">
        <v>150</v>
      </c>
      <c r="AU1751" s="239" t="s">
        <v>148</v>
      </c>
      <c r="AV1751" s="13" t="s">
        <v>81</v>
      </c>
      <c r="AW1751" s="13" t="s">
        <v>30</v>
      </c>
      <c r="AX1751" s="13" t="s">
        <v>73</v>
      </c>
      <c r="AY1751" s="239" t="s">
        <v>139</v>
      </c>
    </row>
    <row r="1752" s="14" customFormat="1">
      <c r="A1752" s="14"/>
      <c r="B1752" s="240"/>
      <c r="C1752" s="241"/>
      <c r="D1752" s="231" t="s">
        <v>150</v>
      </c>
      <c r="E1752" s="242" t="s">
        <v>1</v>
      </c>
      <c r="F1752" s="243" t="s">
        <v>2009</v>
      </c>
      <c r="G1752" s="241"/>
      <c r="H1752" s="244">
        <v>3.8500000000000001</v>
      </c>
      <c r="I1752" s="245"/>
      <c r="J1752" s="241"/>
      <c r="K1752" s="241"/>
      <c r="L1752" s="246"/>
      <c r="M1752" s="247"/>
      <c r="N1752" s="248"/>
      <c r="O1752" s="248"/>
      <c r="P1752" s="248"/>
      <c r="Q1752" s="248"/>
      <c r="R1752" s="248"/>
      <c r="S1752" s="248"/>
      <c r="T1752" s="249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50" t="s">
        <v>150</v>
      </c>
      <c r="AU1752" s="250" t="s">
        <v>148</v>
      </c>
      <c r="AV1752" s="14" t="s">
        <v>148</v>
      </c>
      <c r="AW1752" s="14" t="s">
        <v>30</v>
      </c>
      <c r="AX1752" s="14" t="s">
        <v>73</v>
      </c>
      <c r="AY1752" s="250" t="s">
        <v>139</v>
      </c>
    </row>
    <row r="1753" s="13" customFormat="1">
      <c r="A1753" s="13"/>
      <c r="B1753" s="229"/>
      <c r="C1753" s="230"/>
      <c r="D1753" s="231" t="s">
        <v>150</v>
      </c>
      <c r="E1753" s="232" t="s">
        <v>1</v>
      </c>
      <c r="F1753" s="233" t="s">
        <v>2013</v>
      </c>
      <c r="G1753" s="230"/>
      <c r="H1753" s="232" t="s">
        <v>1</v>
      </c>
      <c r="I1753" s="234"/>
      <c r="J1753" s="230"/>
      <c r="K1753" s="230"/>
      <c r="L1753" s="235"/>
      <c r="M1753" s="236"/>
      <c r="N1753" s="237"/>
      <c r="O1753" s="237"/>
      <c r="P1753" s="237"/>
      <c r="Q1753" s="237"/>
      <c r="R1753" s="237"/>
      <c r="S1753" s="237"/>
      <c r="T1753" s="238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39" t="s">
        <v>150</v>
      </c>
      <c r="AU1753" s="239" t="s">
        <v>148</v>
      </c>
      <c r="AV1753" s="13" t="s">
        <v>81</v>
      </c>
      <c r="AW1753" s="13" t="s">
        <v>30</v>
      </c>
      <c r="AX1753" s="13" t="s">
        <v>73</v>
      </c>
      <c r="AY1753" s="239" t="s">
        <v>139</v>
      </c>
    </row>
    <row r="1754" s="14" customFormat="1">
      <c r="A1754" s="14"/>
      <c r="B1754" s="240"/>
      <c r="C1754" s="241"/>
      <c r="D1754" s="231" t="s">
        <v>150</v>
      </c>
      <c r="E1754" s="242" t="s">
        <v>1</v>
      </c>
      <c r="F1754" s="243" t="s">
        <v>2009</v>
      </c>
      <c r="G1754" s="241"/>
      <c r="H1754" s="244">
        <v>3.8500000000000001</v>
      </c>
      <c r="I1754" s="245"/>
      <c r="J1754" s="241"/>
      <c r="K1754" s="241"/>
      <c r="L1754" s="246"/>
      <c r="M1754" s="247"/>
      <c r="N1754" s="248"/>
      <c r="O1754" s="248"/>
      <c r="P1754" s="248"/>
      <c r="Q1754" s="248"/>
      <c r="R1754" s="248"/>
      <c r="S1754" s="248"/>
      <c r="T1754" s="249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50" t="s">
        <v>150</v>
      </c>
      <c r="AU1754" s="250" t="s">
        <v>148</v>
      </c>
      <c r="AV1754" s="14" t="s">
        <v>148</v>
      </c>
      <c r="AW1754" s="14" t="s">
        <v>30</v>
      </c>
      <c r="AX1754" s="14" t="s">
        <v>73</v>
      </c>
      <c r="AY1754" s="250" t="s">
        <v>139</v>
      </c>
    </row>
    <row r="1755" s="13" customFormat="1">
      <c r="A1755" s="13"/>
      <c r="B1755" s="229"/>
      <c r="C1755" s="230"/>
      <c r="D1755" s="231" t="s">
        <v>150</v>
      </c>
      <c r="E1755" s="232" t="s">
        <v>1</v>
      </c>
      <c r="F1755" s="233" t="s">
        <v>2014</v>
      </c>
      <c r="G1755" s="230"/>
      <c r="H1755" s="232" t="s">
        <v>1</v>
      </c>
      <c r="I1755" s="234"/>
      <c r="J1755" s="230"/>
      <c r="K1755" s="230"/>
      <c r="L1755" s="235"/>
      <c r="M1755" s="236"/>
      <c r="N1755" s="237"/>
      <c r="O1755" s="237"/>
      <c r="P1755" s="237"/>
      <c r="Q1755" s="237"/>
      <c r="R1755" s="237"/>
      <c r="S1755" s="237"/>
      <c r="T1755" s="238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39" t="s">
        <v>150</v>
      </c>
      <c r="AU1755" s="239" t="s">
        <v>148</v>
      </c>
      <c r="AV1755" s="13" t="s">
        <v>81</v>
      </c>
      <c r="AW1755" s="13" t="s">
        <v>30</v>
      </c>
      <c r="AX1755" s="13" t="s">
        <v>73</v>
      </c>
      <c r="AY1755" s="239" t="s">
        <v>139</v>
      </c>
    </row>
    <row r="1756" s="14" customFormat="1">
      <c r="A1756" s="14"/>
      <c r="B1756" s="240"/>
      <c r="C1756" s="241"/>
      <c r="D1756" s="231" t="s">
        <v>150</v>
      </c>
      <c r="E1756" s="242" t="s">
        <v>1</v>
      </c>
      <c r="F1756" s="243" t="s">
        <v>2009</v>
      </c>
      <c r="G1756" s="241"/>
      <c r="H1756" s="244">
        <v>3.8500000000000001</v>
      </c>
      <c r="I1756" s="245"/>
      <c r="J1756" s="241"/>
      <c r="K1756" s="241"/>
      <c r="L1756" s="246"/>
      <c r="M1756" s="247"/>
      <c r="N1756" s="248"/>
      <c r="O1756" s="248"/>
      <c r="P1756" s="248"/>
      <c r="Q1756" s="248"/>
      <c r="R1756" s="248"/>
      <c r="S1756" s="248"/>
      <c r="T1756" s="249"/>
      <c r="U1756" s="14"/>
      <c r="V1756" s="14"/>
      <c r="W1756" s="14"/>
      <c r="X1756" s="14"/>
      <c r="Y1756" s="14"/>
      <c r="Z1756" s="14"/>
      <c r="AA1756" s="14"/>
      <c r="AB1756" s="14"/>
      <c r="AC1756" s="14"/>
      <c r="AD1756" s="14"/>
      <c r="AE1756" s="14"/>
      <c r="AT1756" s="250" t="s">
        <v>150</v>
      </c>
      <c r="AU1756" s="250" t="s">
        <v>148</v>
      </c>
      <c r="AV1756" s="14" t="s">
        <v>148</v>
      </c>
      <c r="AW1756" s="14" t="s">
        <v>30</v>
      </c>
      <c r="AX1756" s="14" t="s">
        <v>73</v>
      </c>
      <c r="AY1756" s="250" t="s">
        <v>139</v>
      </c>
    </row>
    <row r="1757" s="15" customFormat="1">
      <c r="A1757" s="15"/>
      <c r="B1757" s="251"/>
      <c r="C1757" s="252"/>
      <c r="D1757" s="231" t="s">
        <v>150</v>
      </c>
      <c r="E1757" s="253" t="s">
        <v>1</v>
      </c>
      <c r="F1757" s="254" t="s">
        <v>164</v>
      </c>
      <c r="G1757" s="252"/>
      <c r="H1757" s="255">
        <v>60.917000000000002</v>
      </c>
      <c r="I1757" s="256"/>
      <c r="J1757" s="252"/>
      <c r="K1757" s="252"/>
      <c r="L1757" s="257"/>
      <c r="M1757" s="258"/>
      <c r="N1757" s="259"/>
      <c r="O1757" s="259"/>
      <c r="P1757" s="259"/>
      <c r="Q1757" s="259"/>
      <c r="R1757" s="259"/>
      <c r="S1757" s="259"/>
      <c r="T1757" s="260"/>
      <c r="U1757" s="15"/>
      <c r="V1757" s="15"/>
      <c r="W1757" s="15"/>
      <c r="X1757" s="15"/>
      <c r="Y1757" s="15"/>
      <c r="Z1757" s="15"/>
      <c r="AA1757" s="15"/>
      <c r="AB1757" s="15"/>
      <c r="AC1757" s="15"/>
      <c r="AD1757" s="15"/>
      <c r="AE1757" s="15"/>
      <c r="AT1757" s="261" t="s">
        <v>150</v>
      </c>
      <c r="AU1757" s="261" t="s">
        <v>148</v>
      </c>
      <c r="AV1757" s="15" t="s">
        <v>147</v>
      </c>
      <c r="AW1757" s="15" t="s">
        <v>30</v>
      </c>
      <c r="AX1757" s="15" t="s">
        <v>81</v>
      </c>
      <c r="AY1757" s="261" t="s">
        <v>139</v>
      </c>
    </row>
    <row r="1758" s="2" customFormat="1" ht="24.15" customHeight="1">
      <c r="A1758" s="38"/>
      <c r="B1758" s="39"/>
      <c r="C1758" s="215" t="s">
        <v>2028</v>
      </c>
      <c r="D1758" s="215" t="s">
        <v>143</v>
      </c>
      <c r="E1758" s="216" t="s">
        <v>2029</v>
      </c>
      <c r="F1758" s="217" t="s">
        <v>2030</v>
      </c>
      <c r="G1758" s="218" t="s">
        <v>160</v>
      </c>
      <c r="H1758" s="219">
        <v>60.917000000000002</v>
      </c>
      <c r="I1758" s="220"/>
      <c r="J1758" s="221">
        <f>ROUND(I1758*H1758,2)</f>
        <v>0</v>
      </c>
      <c r="K1758" s="222"/>
      <c r="L1758" s="44"/>
      <c r="M1758" s="223" t="s">
        <v>1</v>
      </c>
      <c r="N1758" s="224" t="s">
        <v>39</v>
      </c>
      <c r="O1758" s="91"/>
      <c r="P1758" s="225">
        <f>O1758*H1758</f>
        <v>0</v>
      </c>
      <c r="Q1758" s="225">
        <v>0.00017000000000000001</v>
      </c>
      <c r="R1758" s="225">
        <f>Q1758*H1758</f>
        <v>0.010355890000000001</v>
      </c>
      <c r="S1758" s="225">
        <v>0</v>
      </c>
      <c r="T1758" s="226">
        <f>S1758*H1758</f>
        <v>0</v>
      </c>
      <c r="U1758" s="38"/>
      <c r="V1758" s="38"/>
      <c r="W1758" s="38"/>
      <c r="X1758" s="38"/>
      <c r="Y1758" s="38"/>
      <c r="Z1758" s="38"/>
      <c r="AA1758" s="38"/>
      <c r="AB1758" s="38"/>
      <c r="AC1758" s="38"/>
      <c r="AD1758" s="38"/>
      <c r="AE1758" s="38"/>
      <c r="AR1758" s="227" t="s">
        <v>278</v>
      </c>
      <c r="AT1758" s="227" t="s">
        <v>143</v>
      </c>
      <c r="AU1758" s="227" t="s">
        <v>148</v>
      </c>
      <c r="AY1758" s="17" t="s">
        <v>139</v>
      </c>
      <c r="BE1758" s="228">
        <f>IF(N1758="základní",J1758,0)</f>
        <v>0</v>
      </c>
      <c r="BF1758" s="228">
        <f>IF(N1758="snížená",J1758,0)</f>
        <v>0</v>
      </c>
      <c r="BG1758" s="228">
        <f>IF(N1758="zákl. přenesená",J1758,0)</f>
        <v>0</v>
      </c>
      <c r="BH1758" s="228">
        <f>IF(N1758="sníž. přenesená",J1758,0)</f>
        <v>0</v>
      </c>
      <c r="BI1758" s="228">
        <f>IF(N1758="nulová",J1758,0)</f>
        <v>0</v>
      </c>
      <c r="BJ1758" s="17" t="s">
        <v>148</v>
      </c>
      <c r="BK1758" s="228">
        <f>ROUND(I1758*H1758,2)</f>
        <v>0</v>
      </c>
      <c r="BL1758" s="17" t="s">
        <v>278</v>
      </c>
      <c r="BM1758" s="227" t="s">
        <v>2031</v>
      </c>
    </row>
    <row r="1759" s="13" customFormat="1">
      <c r="A1759" s="13"/>
      <c r="B1759" s="229"/>
      <c r="C1759" s="230"/>
      <c r="D1759" s="231" t="s">
        <v>150</v>
      </c>
      <c r="E1759" s="232" t="s">
        <v>1</v>
      </c>
      <c r="F1759" s="233" t="s">
        <v>1995</v>
      </c>
      <c r="G1759" s="230"/>
      <c r="H1759" s="232" t="s">
        <v>1</v>
      </c>
      <c r="I1759" s="234"/>
      <c r="J1759" s="230"/>
      <c r="K1759" s="230"/>
      <c r="L1759" s="235"/>
      <c r="M1759" s="236"/>
      <c r="N1759" s="237"/>
      <c r="O1759" s="237"/>
      <c r="P1759" s="237"/>
      <c r="Q1759" s="237"/>
      <c r="R1759" s="237"/>
      <c r="S1759" s="237"/>
      <c r="T1759" s="238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39" t="s">
        <v>150</v>
      </c>
      <c r="AU1759" s="239" t="s">
        <v>148</v>
      </c>
      <c r="AV1759" s="13" t="s">
        <v>81</v>
      </c>
      <c r="AW1759" s="13" t="s">
        <v>30</v>
      </c>
      <c r="AX1759" s="13" t="s">
        <v>73</v>
      </c>
      <c r="AY1759" s="239" t="s">
        <v>139</v>
      </c>
    </row>
    <row r="1760" s="14" customFormat="1">
      <c r="A1760" s="14"/>
      <c r="B1760" s="240"/>
      <c r="C1760" s="241"/>
      <c r="D1760" s="231" t="s">
        <v>150</v>
      </c>
      <c r="E1760" s="242" t="s">
        <v>1</v>
      </c>
      <c r="F1760" s="243" t="s">
        <v>1996</v>
      </c>
      <c r="G1760" s="241"/>
      <c r="H1760" s="244">
        <v>6.3289999999999997</v>
      </c>
      <c r="I1760" s="245"/>
      <c r="J1760" s="241"/>
      <c r="K1760" s="241"/>
      <c r="L1760" s="246"/>
      <c r="M1760" s="247"/>
      <c r="N1760" s="248"/>
      <c r="O1760" s="248"/>
      <c r="P1760" s="248"/>
      <c r="Q1760" s="248"/>
      <c r="R1760" s="248"/>
      <c r="S1760" s="248"/>
      <c r="T1760" s="249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50" t="s">
        <v>150</v>
      </c>
      <c r="AU1760" s="250" t="s">
        <v>148</v>
      </c>
      <c r="AV1760" s="14" t="s">
        <v>148</v>
      </c>
      <c r="AW1760" s="14" t="s">
        <v>30</v>
      </c>
      <c r="AX1760" s="14" t="s">
        <v>73</v>
      </c>
      <c r="AY1760" s="250" t="s">
        <v>139</v>
      </c>
    </row>
    <row r="1761" s="13" customFormat="1">
      <c r="A1761" s="13"/>
      <c r="B1761" s="229"/>
      <c r="C1761" s="230"/>
      <c r="D1761" s="231" t="s">
        <v>150</v>
      </c>
      <c r="E1761" s="232" t="s">
        <v>1</v>
      </c>
      <c r="F1761" s="233" t="s">
        <v>1997</v>
      </c>
      <c r="G1761" s="230"/>
      <c r="H1761" s="232" t="s">
        <v>1</v>
      </c>
      <c r="I1761" s="234"/>
      <c r="J1761" s="230"/>
      <c r="K1761" s="230"/>
      <c r="L1761" s="235"/>
      <c r="M1761" s="236"/>
      <c r="N1761" s="237"/>
      <c r="O1761" s="237"/>
      <c r="P1761" s="237"/>
      <c r="Q1761" s="237"/>
      <c r="R1761" s="237"/>
      <c r="S1761" s="237"/>
      <c r="T1761" s="238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39" t="s">
        <v>150</v>
      </c>
      <c r="AU1761" s="239" t="s">
        <v>148</v>
      </c>
      <c r="AV1761" s="13" t="s">
        <v>81</v>
      </c>
      <c r="AW1761" s="13" t="s">
        <v>30</v>
      </c>
      <c r="AX1761" s="13" t="s">
        <v>73</v>
      </c>
      <c r="AY1761" s="239" t="s">
        <v>139</v>
      </c>
    </row>
    <row r="1762" s="14" customFormat="1">
      <c r="A1762" s="14"/>
      <c r="B1762" s="240"/>
      <c r="C1762" s="241"/>
      <c r="D1762" s="231" t="s">
        <v>150</v>
      </c>
      <c r="E1762" s="242" t="s">
        <v>1</v>
      </c>
      <c r="F1762" s="243" t="s">
        <v>1998</v>
      </c>
      <c r="G1762" s="241"/>
      <c r="H1762" s="244">
        <v>5.3220000000000001</v>
      </c>
      <c r="I1762" s="245"/>
      <c r="J1762" s="241"/>
      <c r="K1762" s="241"/>
      <c r="L1762" s="246"/>
      <c r="M1762" s="247"/>
      <c r="N1762" s="248"/>
      <c r="O1762" s="248"/>
      <c r="P1762" s="248"/>
      <c r="Q1762" s="248"/>
      <c r="R1762" s="248"/>
      <c r="S1762" s="248"/>
      <c r="T1762" s="249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50" t="s">
        <v>150</v>
      </c>
      <c r="AU1762" s="250" t="s">
        <v>148</v>
      </c>
      <c r="AV1762" s="14" t="s">
        <v>148</v>
      </c>
      <c r="AW1762" s="14" t="s">
        <v>30</v>
      </c>
      <c r="AX1762" s="14" t="s">
        <v>73</v>
      </c>
      <c r="AY1762" s="250" t="s">
        <v>139</v>
      </c>
    </row>
    <row r="1763" s="13" customFormat="1">
      <c r="A1763" s="13"/>
      <c r="B1763" s="229"/>
      <c r="C1763" s="230"/>
      <c r="D1763" s="231" t="s">
        <v>150</v>
      </c>
      <c r="E1763" s="232" t="s">
        <v>1</v>
      </c>
      <c r="F1763" s="233" t="s">
        <v>1999</v>
      </c>
      <c r="G1763" s="230"/>
      <c r="H1763" s="232" t="s">
        <v>1</v>
      </c>
      <c r="I1763" s="234"/>
      <c r="J1763" s="230"/>
      <c r="K1763" s="230"/>
      <c r="L1763" s="235"/>
      <c r="M1763" s="236"/>
      <c r="N1763" s="237"/>
      <c r="O1763" s="237"/>
      <c r="P1763" s="237"/>
      <c r="Q1763" s="237"/>
      <c r="R1763" s="237"/>
      <c r="S1763" s="237"/>
      <c r="T1763" s="238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T1763" s="239" t="s">
        <v>150</v>
      </c>
      <c r="AU1763" s="239" t="s">
        <v>148</v>
      </c>
      <c r="AV1763" s="13" t="s">
        <v>81</v>
      </c>
      <c r="AW1763" s="13" t="s">
        <v>30</v>
      </c>
      <c r="AX1763" s="13" t="s">
        <v>73</v>
      </c>
      <c r="AY1763" s="239" t="s">
        <v>139</v>
      </c>
    </row>
    <row r="1764" s="14" customFormat="1">
      <c r="A1764" s="14"/>
      <c r="B1764" s="240"/>
      <c r="C1764" s="241"/>
      <c r="D1764" s="231" t="s">
        <v>150</v>
      </c>
      <c r="E1764" s="242" t="s">
        <v>1</v>
      </c>
      <c r="F1764" s="243" t="s">
        <v>2000</v>
      </c>
      <c r="G1764" s="241"/>
      <c r="H1764" s="244">
        <v>11.446</v>
      </c>
      <c r="I1764" s="245"/>
      <c r="J1764" s="241"/>
      <c r="K1764" s="241"/>
      <c r="L1764" s="246"/>
      <c r="M1764" s="247"/>
      <c r="N1764" s="248"/>
      <c r="O1764" s="248"/>
      <c r="P1764" s="248"/>
      <c r="Q1764" s="248"/>
      <c r="R1764" s="248"/>
      <c r="S1764" s="248"/>
      <c r="T1764" s="249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50" t="s">
        <v>150</v>
      </c>
      <c r="AU1764" s="250" t="s">
        <v>148</v>
      </c>
      <c r="AV1764" s="14" t="s">
        <v>148</v>
      </c>
      <c r="AW1764" s="14" t="s">
        <v>30</v>
      </c>
      <c r="AX1764" s="14" t="s">
        <v>73</v>
      </c>
      <c r="AY1764" s="250" t="s">
        <v>139</v>
      </c>
    </row>
    <row r="1765" s="13" customFormat="1">
      <c r="A1765" s="13"/>
      <c r="B1765" s="229"/>
      <c r="C1765" s="230"/>
      <c r="D1765" s="231" t="s">
        <v>150</v>
      </c>
      <c r="E1765" s="232" t="s">
        <v>1</v>
      </c>
      <c r="F1765" s="233" t="s">
        <v>2001</v>
      </c>
      <c r="G1765" s="230"/>
      <c r="H1765" s="232" t="s">
        <v>1</v>
      </c>
      <c r="I1765" s="234"/>
      <c r="J1765" s="230"/>
      <c r="K1765" s="230"/>
      <c r="L1765" s="235"/>
      <c r="M1765" s="236"/>
      <c r="N1765" s="237"/>
      <c r="O1765" s="237"/>
      <c r="P1765" s="237"/>
      <c r="Q1765" s="237"/>
      <c r="R1765" s="237"/>
      <c r="S1765" s="237"/>
      <c r="T1765" s="238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39" t="s">
        <v>150</v>
      </c>
      <c r="AU1765" s="239" t="s">
        <v>148</v>
      </c>
      <c r="AV1765" s="13" t="s">
        <v>81</v>
      </c>
      <c r="AW1765" s="13" t="s">
        <v>30</v>
      </c>
      <c r="AX1765" s="13" t="s">
        <v>73</v>
      </c>
      <c r="AY1765" s="239" t="s">
        <v>139</v>
      </c>
    </row>
    <row r="1766" s="14" customFormat="1">
      <c r="A1766" s="14"/>
      <c r="B1766" s="240"/>
      <c r="C1766" s="241"/>
      <c r="D1766" s="231" t="s">
        <v>150</v>
      </c>
      <c r="E1766" s="242" t="s">
        <v>1</v>
      </c>
      <c r="F1766" s="243" t="s">
        <v>2002</v>
      </c>
      <c r="G1766" s="241"/>
      <c r="H1766" s="244">
        <v>5.0460000000000003</v>
      </c>
      <c r="I1766" s="245"/>
      <c r="J1766" s="241"/>
      <c r="K1766" s="241"/>
      <c r="L1766" s="246"/>
      <c r="M1766" s="247"/>
      <c r="N1766" s="248"/>
      <c r="O1766" s="248"/>
      <c r="P1766" s="248"/>
      <c r="Q1766" s="248"/>
      <c r="R1766" s="248"/>
      <c r="S1766" s="248"/>
      <c r="T1766" s="249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0" t="s">
        <v>150</v>
      </c>
      <c r="AU1766" s="250" t="s">
        <v>148</v>
      </c>
      <c r="AV1766" s="14" t="s">
        <v>148</v>
      </c>
      <c r="AW1766" s="14" t="s">
        <v>30</v>
      </c>
      <c r="AX1766" s="14" t="s">
        <v>73</v>
      </c>
      <c r="AY1766" s="250" t="s">
        <v>139</v>
      </c>
    </row>
    <row r="1767" s="13" customFormat="1">
      <c r="A1767" s="13"/>
      <c r="B1767" s="229"/>
      <c r="C1767" s="230"/>
      <c r="D1767" s="231" t="s">
        <v>150</v>
      </c>
      <c r="E1767" s="232" t="s">
        <v>1</v>
      </c>
      <c r="F1767" s="233" t="s">
        <v>2003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150</v>
      </c>
      <c r="AU1767" s="239" t="s">
        <v>148</v>
      </c>
      <c r="AV1767" s="13" t="s">
        <v>81</v>
      </c>
      <c r="AW1767" s="13" t="s">
        <v>30</v>
      </c>
      <c r="AX1767" s="13" t="s">
        <v>73</v>
      </c>
      <c r="AY1767" s="239" t="s">
        <v>139</v>
      </c>
    </row>
    <row r="1768" s="14" customFormat="1">
      <c r="A1768" s="14"/>
      <c r="B1768" s="240"/>
      <c r="C1768" s="241"/>
      <c r="D1768" s="231" t="s">
        <v>150</v>
      </c>
      <c r="E1768" s="242" t="s">
        <v>1</v>
      </c>
      <c r="F1768" s="243" t="s">
        <v>2004</v>
      </c>
      <c r="G1768" s="241"/>
      <c r="H1768" s="244">
        <v>5.0800000000000001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150</v>
      </c>
      <c r="AU1768" s="250" t="s">
        <v>148</v>
      </c>
      <c r="AV1768" s="14" t="s">
        <v>148</v>
      </c>
      <c r="AW1768" s="14" t="s">
        <v>30</v>
      </c>
      <c r="AX1768" s="14" t="s">
        <v>73</v>
      </c>
      <c r="AY1768" s="250" t="s">
        <v>139</v>
      </c>
    </row>
    <row r="1769" s="13" customFormat="1">
      <c r="A1769" s="13"/>
      <c r="B1769" s="229"/>
      <c r="C1769" s="230"/>
      <c r="D1769" s="231" t="s">
        <v>150</v>
      </c>
      <c r="E1769" s="232" t="s">
        <v>1</v>
      </c>
      <c r="F1769" s="233" t="s">
        <v>2005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150</v>
      </c>
      <c r="AU1769" s="239" t="s">
        <v>148</v>
      </c>
      <c r="AV1769" s="13" t="s">
        <v>81</v>
      </c>
      <c r="AW1769" s="13" t="s">
        <v>30</v>
      </c>
      <c r="AX1769" s="13" t="s">
        <v>73</v>
      </c>
      <c r="AY1769" s="239" t="s">
        <v>139</v>
      </c>
    </row>
    <row r="1770" s="14" customFormat="1">
      <c r="A1770" s="14"/>
      <c r="B1770" s="240"/>
      <c r="C1770" s="241"/>
      <c r="D1770" s="231" t="s">
        <v>150</v>
      </c>
      <c r="E1770" s="242" t="s">
        <v>1</v>
      </c>
      <c r="F1770" s="243" t="s">
        <v>2006</v>
      </c>
      <c r="G1770" s="241"/>
      <c r="H1770" s="244">
        <v>3.194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150</v>
      </c>
      <c r="AU1770" s="250" t="s">
        <v>148</v>
      </c>
      <c r="AV1770" s="14" t="s">
        <v>148</v>
      </c>
      <c r="AW1770" s="14" t="s">
        <v>30</v>
      </c>
      <c r="AX1770" s="14" t="s">
        <v>73</v>
      </c>
      <c r="AY1770" s="250" t="s">
        <v>139</v>
      </c>
    </row>
    <row r="1771" s="13" customFormat="1">
      <c r="A1771" s="13"/>
      <c r="B1771" s="229"/>
      <c r="C1771" s="230"/>
      <c r="D1771" s="231" t="s">
        <v>150</v>
      </c>
      <c r="E1771" s="232" t="s">
        <v>1</v>
      </c>
      <c r="F1771" s="233" t="s">
        <v>2007</v>
      </c>
      <c r="G1771" s="230"/>
      <c r="H1771" s="232" t="s">
        <v>1</v>
      </c>
      <c r="I1771" s="234"/>
      <c r="J1771" s="230"/>
      <c r="K1771" s="230"/>
      <c r="L1771" s="235"/>
      <c r="M1771" s="236"/>
      <c r="N1771" s="237"/>
      <c r="O1771" s="237"/>
      <c r="P1771" s="237"/>
      <c r="Q1771" s="237"/>
      <c r="R1771" s="237"/>
      <c r="S1771" s="237"/>
      <c r="T1771" s="238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9" t="s">
        <v>150</v>
      </c>
      <c r="AU1771" s="239" t="s">
        <v>148</v>
      </c>
      <c r="AV1771" s="13" t="s">
        <v>81</v>
      </c>
      <c r="AW1771" s="13" t="s">
        <v>30</v>
      </c>
      <c r="AX1771" s="13" t="s">
        <v>73</v>
      </c>
      <c r="AY1771" s="239" t="s">
        <v>139</v>
      </c>
    </row>
    <row r="1772" s="13" customFormat="1">
      <c r="A1772" s="13"/>
      <c r="B1772" s="229"/>
      <c r="C1772" s="230"/>
      <c r="D1772" s="231" t="s">
        <v>150</v>
      </c>
      <c r="E1772" s="232" t="s">
        <v>1</v>
      </c>
      <c r="F1772" s="233" t="s">
        <v>2008</v>
      </c>
      <c r="G1772" s="230"/>
      <c r="H1772" s="232" t="s">
        <v>1</v>
      </c>
      <c r="I1772" s="234"/>
      <c r="J1772" s="230"/>
      <c r="K1772" s="230"/>
      <c r="L1772" s="235"/>
      <c r="M1772" s="236"/>
      <c r="N1772" s="237"/>
      <c r="O1772" s="237"/>
      <c r="P1772" s="237"/>
      <c r="Q1772" s="237"/>
      <c r="R1772" s="237"/>
      <c r="S1772" s="237"/>
      <c r="T1772" s="238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39" t="s">
        <v>150</v>
      </c>
      <c r="AU1772" s="239" t="s">
        <v>148</v>
      </c>
      <c r="AV1772" s="13" t="s">
        <v>81</v>
      </c>
      <c r="AW1772" s="13" t="s">
        <v>30</v>
      </c>
      <c r="AX1772" s="13" t="s">
        <v>73</v>
      </c>
      <c r="AY1772" s="239" t="s">
        <v>139</v>
      </c>
    </row>
    <row r="1773" s="14" customFormat="1">
      <c r="A1773" s="14"/>
      <c r="B1773" s="240"/>
      <c r="C1773" s="241"/>
      <c r="D1773" s="231" t="s">
        <v>150</v>
      </c>
      <c r="E1773" s="242" t="s">
        <v>1</v>
      </c>
      <c r="F1773" s="243" t="s">
        <v>2009</v>
      </c>
      <c r="G1773" s="241"/>
      <c r="H1773" s="244">
        <v>3.8500000000000001</v>
      </c>
      <c r="I1773" s="245"/>
      <c r="J1773" s="241"/>
      <c r="K1773" s="241"/>
      <c r="L1773" s="246"/>
      <c r="M1773" s="247"/>
      <c r="N1773" s="248"/>
      <c r="O1773" s="248"/>
      <c r="P1773" s="248"/>
      <c r="Q1773" s="248"/>
      <c r="R1773" s="248"/>
      <c r="S1773" s="248"/>
      <c r="T1773" s="249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50" t="s">
        <v>150</v>
      </c>
      <c r="AU1773" s="250" t="s">
        <v>148</v>
      </c>
      <c r="AV1773" s="14" t="s">
        <v>148</v>
      </c>
      <c r="AW1773" s="14" t="s">
        <v>30</v>
      </c>
      <c r="AX1773" s="14" t="s">
        <v>73</v>
      </c>
      <c r="AY1773" s="250" t="s">
        <v>139</v>
      </c>
    </row>
    <row r="1774" s="13" customFormat="1">
      <c r="A1774" s="13"/>
      <c r="B1774" s="229"/>
      <c r="C1774" s="230"/>
      <c r="D1774" s="231" t="s">
        <v>150</v>
      </c>
      <c r="E1774" s="232" t="s">
        <v>1</v>
      </c>
      <c r="F1774" s="233" t="s">
        <v>2010</v>
      </c>
      <c r="G1774" s="230"/>
      <c r="H1774" s="232" t="s">
        <v>1</v>
      </c>
      <c r="I1774" s="234"/>
      <c r="J1774" s="230"/>
      <c r="K1774" s="230"/>
      <c r="L1774" s="235"/>
      <c r="M1774" s="236"/>
      <c r="N1774" s="237"/>
      <c r="O1774" s="237"/>
      <c r="P1774" s="237"/>
      <c r="Q1774" s="237"/>
      <c r="R1774" s="237"/>
      <c r="S1774" s="237"/>
      <c r="T1774" s="238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39" t="s">
        <v>150</v>
      </c>
      <c r="AU1774" s="239" t="s">
        <v>148</v>
      </c>
      <c r="AV1774" s="13" t="s">
        <v>81</v>
      </c>
      <c r="AW1774" s="13" t="s">
        <v>30</v>
      </c>
      <c r="AX1774" s="13" t="s">
        <v>73</v>
      </c>
      <c r="AY1774" s="239" t="s">
        <v>139</v>
      </c>
    </row>
    <row r="1775" s="14" customFormat="1">
      <c r="A1775" s="14"/>
      <c r="B1775" s="240"/>
      <c r="C1775" s="241"/>
      <c r="D1775" s="231" t="s">
        <v>150</v>
      </c>
      <c r="E1775" s="242" t="s">
        <v>1</v>
      </c>
      <c r="F1775" s="243" t="s">
        <v>2009</v>
      </c>
      <c r="G1775" s="241"/>
      <c r="H1775" s="244">
        <v>3.8500000000000001</v>
      </c>
      <c r="I1775" s="245"/>
      <c r="J1775" s="241"/>
      <c r="K1775" s="241"/>
      <c r="L1775" s="246"/>
      <c r="M1775" s="247"/>
      <c r="N1775" s="248"/>
      <c r="O1775" s="248"/>
      <c r="P1775" s="248"/>
      <c r="Q1775" s="248"/>
      <c r="R1775" s="248"/>
      <c r="S1775" s="248"/>
      <c r="T1775" s="249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50" t="s">
        <v>150</v>
      </c>
      <c r="AU1775" s="250" t="s">
        <v>148</v>
      </c>
      <c r="AV1775" s="14" t="s">
        <v>148</v>
      </c>
      <c r="AW1775" s="14" t="s">
        <v>30</v>
      </c>
      <c r="AX1775" s="14" t="s">
        <v>73</v>
      </c>
      <c r="AY1775" s="250" t="s">
        <v>139</v>
      </c>
    </row>
    <row r="1776" s="13" customFormat="1">
      <c r="A1776" s="13"/>
      <c r="B1776" s="229"/>
      <c r="C1776" s="230"/>
      <c r="D1776" s="231" t="s">
        <v>150</v>
      </c>
      <c r="E1776" s="232" t="s">
        <v>1</v>
      </c>
      <c r="F1776" s="233" t="s">
        <v>2011</v>
      </c>
      <c r="G1776" s="230"/>
      <c r="H1776" s="232" t="s">
        <v>1</v>
      </c>
      <c r="I1776" s="234"/>
      <c r="J1776" s="230"/>
      <c r="K1776" s="230"/>
      <c r="L1776" s="235"/>
      <c r="M1776" s="236"/>
      <c r="N1776" s="237"/>
      <c r="O1776" s="237"/>
      <c r="P1776" s="237"/>
      <c r="Q1776" s="237"/>
      <c r="R1776" s="237"/>
      <c r="S1776" s="237"/>
      <c r="T1776" s="238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39" t="s">
        <v>150</v>
      </c>
      <c r="AU1776" s="239" t="s">
        <v>148</v>
      </c>
      <c r="AV1776" s="13" t="s">
        <v>81</v>
      </c>
      <c r="AW1776" s="13" t="s">
        <v>30</v>
      </c>
      <c r="AX1776" s="13" t="s">
        <v>73</v>
      </c>
      <c r="AY1776" s="239" t="s">
        <v>139</v>
      </c>
    </row>
    <row r="1777" s="14" customFormat="1">
      <c r="A1777" s="14"/>
      <c r="B1777" s="240"/>
      <c r="C1777" s="241"/>
      <c r="D1777" s="231" t="s">
        <v>150</v>
      </c>
      <c r="E1777" s="242" t="s">
        <v>1</v>
      </c>
      <c r="F1777" s="243" t="s">
        <v>2012</v>
      </c>
      <c r="G1777" s="241"/>
      <c r="H1777" s="244">
        <v>5.25</v>
      </c>
      <c r="I1777" s="245"/>
      <c r="J1777" s="241"/>
      <c r="K1777" s="241"/>
      <c r="L1777" s="246"/>
      <c r="M1777" s="247"/>
      <c r="N1777" s="248"/>
      <c r="O1777" s="248"/>
      <c r="P1777" s="248"/>
      <c r="Q1777" s="248"/>
      <c r="R1777" s="248"/>
      <c r="S1777" s="248"/>
      <c r="T1777" s="249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50" t="s">
        <v>150</v>
      </c>
      <c r="AU1777" s="250" t="s">
        <v>148</v>
      </c>
      <c r="AV1777" s="14" t="s">
        <v>148</v>
      </c>
      <c r="AW1777" s="14" t="s">
        <v>30</v>
      </c>
      <c r="AX1777" s="14" t="s">
        <v>73</v>
      </c>
      <c r="AY1777" s="250" t="s">
        <v>139</v>
      </c>
    </row>
    <row r="1778" s="13" customFormat="1">
      <c r="A1778" s="13"/>
      <c r="B1778" s="229"/>
      <c r="C1778" s="230"/>
      <c r="D1778" s="231" t="s">
        <v>150</v>
      </c>
      <c r="E1778" s="232" t="s">
        <v>1</v>
      </c>
      <c r="F1778" s="233" t="s">
        <v>197</v>
      </c>
      <c r="G1778" s="230"/>
      <c r="H1778" s="232" t="s">
        <v>1</v>
      </c>
      <c r="I1778" s="234"/>
      <c r="J1778" s="230"/>
      <c r="K1778" s="230"/>
      <c r="L1778" s="235"/>
      <c r="M1778" s="236"/>
      <c r="N1778" s="237"/>
      <c r="O1778" s="237"/>
      <c r="P1778" s="237"/>
      <c r="Q1778" s="237"/>
      <c r="R1778" s="237"/>
      <c r="S1778" s="237"/>
      <c r="T1778" s="238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T1778" s="239" t="s">
        <v>150</v>
      </c>
      <c r="AU1778" s="239" t="s">
        <v>148</v>
      </c>
      <c r="AV1778" s="13" t="s">
        <v>81</v>
      </c>
      <c r="AW1778" s="13" t="s">
        <v>30</v>
      </c>
      <c r="AX1778" s="13" t="s">
        <v>73</v>
      </c>
      <c r="AY1778" s="239" t="s">
        <v>139</v>
      </c>
    </row>
    <row r="1779" s="14" customFormat="1">
      <c r="A1779" s="14"/>
      <c r="B1779" s="240"/>
      <c r="C1779" s="241"/>
      <c r="D1779" s="231" t="s">
        <v>150</v>
      </c>
      <c r="E1779" s="242" t="s">
        <v>1</v>
      </c>
      <c r="F1779" s="243" t="s">
        <v>2009</v>
      </c>
      <c r="G1779" s="241"/>
      <c r="H1779" s="244">
        <v>3.8500000000000001</v>
      </c>
      <c r="I1779" s="245"/>
      <c r="J1779" s="241"/>
      <c r="K1779" s="241"/>
      <c r="L1779" s="246"/>
      <c r="M1779" s="247"/>
      <c r="N1779" s="248"/>
      <c r="O1779" s="248"/>
      <c r="P1779" s="248"/>
      <c r="Q1779" s="248"/>
      <c r="R1779" s="248"/>
      <c r="S1779" s="248"/>
      <c r="T1779" s="249"/>
      <c r="U1779" s="14"/>
      <c r="V1779" s="14"/>
      <c r="W1779" s="14"/>
      <c r="X1779" s="14"/>
      <c r="Y1779" s="14"/>
      <c r="Z1779" s="14"/>
      <c r="AA1779" s="14"/>
      <c r="AB1779" s="14"/>
      <c r="AC1779" s="14"/>
      <c r="AD1779" s="14"/>
      <c r="AE1779" s="14"/>
      <c r="AT1779" s="250" t="s">
        <v>150</v>
      </c>
      <c r="AU1779" s="250" t="s">
        <v>148</v>
      </c>
      <c r="AV1779" s="14" t="s">
        <v>148</v>
      </c>
      <c r="AW1779" s="14" t="s">
        <v>30</v>
      </c>
      <c r="AX1779" s="14" t="s">
        <v>73</v>
      </c>
      <c r="AY1779" s="250" t="s">
        <v>139</v>
      </c>
    </row>
    <row r="1780" s="13" customFormat="1">
      <c r="A1780" s="13"/>
      <c r="B1780" s="229"/>
      <c r="C1780" s="230"/>
      <c r="D1780" s="231" t="s">
        <v>150</v>
      </c>
      <c r="E1780" s="232" t="s">
        <v>1</v>
      </c>
      <c r="F1780" s="233" t="s">
        <v>2013</v>
      </c>
      <c r="G1780" s="230"/>
      <c r="H1780" s="232" t="s">
        <v>1</v>
      </c>
      <c r="I1780" s="234"/>
      <c r="J1780" s="230"/>
      <c r="K1780" s="230"/>
      <c r="L1780" s="235"/>
      <c r="M1780" s="236"/>
      <c r="N1780" s="237"/>
      <c r="O1780" s="237"/>
      <c r="P1780" s="237"/>
      <c r="Q1780" s="237"/>
      <c r="R1780" s="237"/>
      <c r="S1780" s="237"/>
      <c r="T1780" s="23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9" t="s">
        <v>150</v>
      </c>
      <c r="AU1780" s="239" t="s">
        <v>148</v>
      </c>
      <c r="AV1780" s="13" t="s">
        <v>81</v>
      </c>
      <c r="AW1780" s="13" t="s">
        <v>30</v>
      </c>
      <c r="AX1780" s="13" t="s">
        <v>73</v>
      </c>
      <c r="AY1780" s="239" t="s">
        <v>139</v>
      </c>
    </row>
    <row r="1781" s="14" customFormat="1">
      <c r="A1781" s="14"/>
      <c r="B1781" s="240"/>
      <c r="C1781" s="241"/>
      <c r="D1781" s="231" t="s">
        <v>150</v>
      </c>
      <c r="E1781" s="242" t="s">
        <v>1</v>
      </c>
      <c r="F1781" s="243" t="s">
        <v>2009</v>
      </c>
      <c r="G1781" s="241"/>
      <c r="H1781" s="244">
        <v>3.8500000000000001</v>
      </c>
      <c r="I1781" s="245"/>
      <c r="J1781" s="241"/>
      <c r="K1781" s="241"/>
      <c r="L1781" s="246"/>
      <c r="M1781" s="247"/>
      <c r="N1781" s="248"/>
      <c r="O1781" s="248"/>
      <c r="P1781" s="248"/>
      <c r="Q1781" s="248"/>
      <c r="R1781" s="248"/>
      <c r="S1781" s="248"/>
      <c r="T1781" s="249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50" t="s">
        <v>150</v>
      </c>
      <c r="AU1781" s="250" t="s">
        <v>148</v>
      </c>
      <c r="AV1781" s="14" t="s">
        <v>148</v>
      </c>
      <c r="AW1781" s="14" t="s">
        <v>30</v>
      </c>
      <c r="AX1781" s="14" t="s">
        <v>73</v>
      </c>
      <c r="AY1781" s="250" t="s">
        <v>139</v>
      </c>
    </row>
    <row r="1782" s="13" customFormat="1">
      <c r="A1782" s="13"/>
      <c r="B1782" s="229"/>
      <c r="C1782" s="230"/>
      <c r="D1782" s="231" t="s">
        <v>150</v>
      </c>
      <c r="E1782" s="232" t="s">
        <v>1</v>
      </c>
      <c r="F1782" s="233" t="s">
        <v>2014</v>
      </c>
      <c r="G1782" s="230"/>
      <c r="H1782" s="232" t="s">
        <v>1</v>
      </c>
      <c r="I1782" s="234"/>
      <c r="J1782" s="230"/>
      <c r="K1782" s="230"/>
      <c r="L1782" s="235"/>
      <c r="M1782" s="236"/>
      <c r="N1782" s="237"/>
      <c r="O1782" s="237"/>
      <c r="P1782" s="237"/>
      <c r="Q1782" s="237"/>
      <c r="R1782" s="237"/>
      <c r="S1782" s="237"/>
      <c r="T1782" s="238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39" t="s">
        <v>150</v>
      </c>
      <c r="AU1782" s="239" t="s">
        <v>148</v>
      </c>
      <c r="AV1782" s="13" t="s">
        <v>81</v>
      </c>
      <c r="AW1782" s="13" t="s">
        <v>30</v>
      </c>
      <c r="AX1782" s="13" t="s">
        <v>73</v>
      </c>
      <c r="AY1782" s="239" t="s">
        <v>139</v>
      </c>
    </row>
    <row r="1783" s="14" customFormat="1">
      <c r="A1783" s="14"/>
      <c r="B1783" s="240"/>
      <c r="C1783" s="241"/>
      <c r="D1783" s="231" t="s">
        <v>150</v>
      </c>
      <c r="E1783" s="242" t="s">
        <v>1</v>
      </c>
      <c r="F1783" s="243" t="s">
        <v>2009</v>
      </c>
      <c r="G1783" s="241"/>
      <c r="H1783" s="244">
        <v>3.8500000000000001</v>
      </c>
      <c r="I1783" s="245"/>
      <c r="J1783" s="241"/>
      <c r="K1783" s="241"/>
      <c r="L1783" s="246"/>
      <c r="M1783" s="247"/>
      <c r="N1783" s="248"/>
      <c r="O1783" s="248"/>
      <c r="P1783" s="248"/>
      <c r="Q1783" s="248"/>
      <c r="R1783" s="248"/>
      <c r="S1783" s="248"/>
      <c r="T1783" s="24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0" t="s">
        <v>150</v>
      </c>
      <c r="AU1783" s="250" t="s">
        <v>148</v>
      </c>
      <c r="AV1783" s="14" t="s">
        <v>148</v>
      </c>
      <c r="AW1783" s="14" t="s">
        <v>30</v>
      </c>
      <c r="AX1783" s="14" t="s">
        <v>73</v>
      </c>
      <c r="AY1783" s="250" t="s">
        <v>139</v>
      </c>
    </row>
    <row r="1784" s="15" customFormat="1">
      <c r="A1784" s="15"/>
      <c r="B1784" s="251"/>
      <c r="C1784" s="252"/>
      <c r="D1784" s="231" t="s">
        <v>150</v>
      </c>
      <c r="E1784" s="253" t="s">
        <v>1</v>
      </c>
      <c r="F1784" s="254" t="s">
        <v>164</v>
      </c>
      <c r="G1784" s="252"/>
      <c r="H1784" s="255">
        <v>60.917000000000002</v>
      </c>
      <c r="I1784" s="256"/>
      <c r="J1784" s="252"/>
      <c r="K1784" s="252"/>
      <c r="L1784" s="257"/>
      <c r="M1784" s="258"/>
      <c r="N1784" s="259"/>
      <c r="O1784" s="259"/>
      <c r="P1784" s="259"/>
      <c r="Q1784" s="259"/>
      <c r="R1784" s="259"/>
      <c r="S1784" s="259"/>
      <c r="T1784" s="260"/>
      <c r="U1784" s="15"/>
      <c r="V1784" s="15"/>
      <c r="W1784" s="15"/>
      <c r="X1784" s="15"/>
      <c r="Y1784" s="15"/>
      <c r="Z1784" s="15"/>
      <c r="AA1784" s="15"/>
      <c r="AB1784" s="15"/>
      <c r="AC1784" s="15"/>
      <c r="AD1784" s="15"/>
      <c r="AE1784" s="15"/>
      <c r="AT1784" s="261" t="s">
        <v>150</v>
      </c>
      <c r="AU1784" s="261" t="s">
        <v>148</v>
      </c>
      <c r="AV1784" s="15" t="s">
        <v>147</v>
      </c>
      <c r="AW1784" s="15" t="s">
        <v>30</v>
      </c>
      <c r="AX1784" s="15" t="s">
        <v>81</v>
      </c>
      <c r="AY1784" s="261" t="s">
        <v>139</v>
      </c>
    </row>
    <row r="1785" s="2" customFormat="1" ht="24.15" customHeight="1">
      <c r="A1785" s="38"/>
      <c r="B1785" s="39"/>
      <c r="C1785" s="215" t="s">
        <v>2032</v>
      </c>
      <c r="D1785" s="215" t="s">
        <v>143</v>
      </c>
      <c r="E1785" s="216" t="s">
        <v>2033</v>
      </c>
      <c r="F1785" s="217" t="s">
        <v>2034</v>
      </c>
      <c r="G1785" s="218" t="s">
        <v>160</v>
      </c>
      <c r="H1785" s="219">
        <v>60.917000000000002</v>
      </c>
      <c r="I1785" s="220"/>
      <c r="J1785" s="221">
        <f>ROUND(I1785*H1785,2)</f>
        <v>0</v>
      </c>
      <c r="K1785" s="222"/>
      <c r="L1785" s="44"/>
      <c r="M1785" s="223" t="s">
        <v>1</v>
      </c>
      <c r="N1785" s="224" t="s">
        <v>39</v>
      </c>
      <c r="O1785" s="91"/>
      <c r="P1785" s="225">
        <f>O1785*H1785</f>
        <v>0</v>
      </c>
      <c r="Q1785" s="225">
        <v>0.00012999999999999999</v>
      </c>
      <c r="R1785" s="225">
        <f>Q1785*H1785</f>
        <v>0.0079192099999999994</v>
      </c>
      <c r="S1785" s="225">
        <v>0</v>
      </c>
      <c r="T1785" s="226">
        <f>S1785*H1785</f>
        <v>0</v>
      </c>
      <c r="U1785" s="38"/>
      <c r="V1785" s="38"/>
      <c r="W1785" s="38"/>
      <c r="X1785" s="38"/>
      <c r="Y1785" s="38"/>
      <c r="Z1785" s="38"/>
      <c r="AA1785" s="38"/>
      <c r="AB1785" s="38"/>
      <c r="AC1785" s="38"/>
      <c r="AD1785" s="38"/>
      <c r="AE1785" s="38"/>
      <c r="AR1785" s="227" t="s">
        <v>278</v>
      </c>
      <c r="AT1785" s="227" t="s">
        <v>143</v>
      </c>
      <c r="AU1785" s="227" t="s">
        <v>148</v>
      </c>
      <c r="AY1785" s="17" t="s">
        <v>139</v>
      </c>
      <c r="BE1785" s="228">
        <f>IF(N1785="základní",J1785,0)</f>
        <v>0</v>
      </c>
      <c r="BF1785" s="228">
        <f>IF(N1785="snížená",J1785,0)</f>
        <v>0</v>
      </c>
      <c r="BG1785" s="228">
        <f>IF(N1785="zákl. přenesená",J1785,0)</f>
        <v>0</v>
      </c>
      <c r="BH1785" s="228">
        <f>IF(N1785="sníž. přenesená",J1785,0)</f>
        <v>0</v>
      </c>
      <c r="BI1785" s="228">
        <f>IF(N1785="nulová",J1785,0)</f>
        <v>0</v>
      </c>
      <c r="BJ1785" s="17" t="s">
        <v>148</v>
      </c>
      <c r="BK1785" s="228">
        <f>ROUND(I1785*H1785,2)</f>
        <v>0</v>
      </c>
      <c r="BL1785" s="17" t="s">
        <v>278</v>
      </c>
      <c r="BM1785" s="227" t="s">
        <v>2035</v>
      </c>
    </row>
    <row r="1786" s="13" customFormat="1">
      <c r="A1786" s="13"/>
      <c r="B1786" s="229"/>
      <c r="C1786" s="230"/>
      <c r="D1786" s="231" t="s">
        <v>150</v>
      </c>
      <c r="E1786" s="232" t="s">
        <v>1</v>
      </c>
      <c r="F1786" s="233" t="s">
        <v>1995</v>
      </c>
      <c r="G1786" s="230"/>
      <c r="H1786" s="232" t="s">
        <v>1</v>
      </c>
      <c r="I1786" s="234"/>
      <c r="J1786" s="230"/>
      <c r="K1786" s="230"/>
      <c r="L1786" s="235"/>
      <c r="M1786" s="236"/>
      <c r="N1786" s="237"/>
      <c r="O1786" s="237"/>
      <c r="P1786" s="237"/>
      <c r="Q1786" s="237"/>
      <c r="R1786" s="237"/>
      <c r="S1786" s="237"/>
      <c r="T1786" s="23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9" t="s">
        <v>150</v>
      </c>
      <c r="AU1786" s="239" t="s">
        <v>148</v>
      </c>
      <c r="AV1786" s="13" t="s">
        <v>81</v>
      </c>
      <c r="AW1786" s="13" t="s">
        <v>30</v>
      </c>
      <c r="AX1786" s="13" t="s">
        <v>73</v>
      </c>
      <c r="AY1786" s="239" t="s">
        <v>139</v>
      </c>
    </row>
    <row r="1787" s="14" customFormat="1">
      <c r="A1787" s="14"/>
      <c r="B1787" s="240"/>
      <c r="C1787" s="241"/>
      <c r="D1787" s="231" t="s">
        <v>150</v>
      </c>
      <c r="E1787" s="242" t="s">
        <v>1</v>
      </c>
      <c r="F1787" s="243" t="s">
        <v>1996</v>
      </c>
      <c r="G1787" s="241"/>
      <c r="H1787" s="244">
        <v>6.3289999999999997</v>
      </c>
      <c r="I1787" s="245"/>
      <c r="J1787" s="241"/>
      <c r="K1787" s="241"/>
      <c r="L1787" s="246"/>
      <c r="M1787" s="247"/>
      <c r="N1787" s="248"/>
      <c r="O1787" s="248"/>
      <c r="P1787" s="248"/>
      <c r="Q1787" s="248"/>
      <c r="R1787" s="248"/>
      <c r="S1787" s="248"/>
      <c r="T1787" s="249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0" t="s">
        <v>150</v>
      </c>
      <c r="AU1787" s="250" t="s">
        <v>148</v>
      </c>
      <c r="AV1787" s="14" t="s">
        <v>148</v>
      </c>
      <c r="AW1787" s="14" t="s">
        <v>30</v>
      </c>
      <c r="AX1787" s="14" t="s">
        <v>73</v>
      </c>
      <c r="AY1787" s="250" t="s">
        <v>139</v>
      </c>
    </row>
    <row r="1788" s="13" customFormat="1">
      <c r="A1788" s="13"/>
      <c r="B1788" s="229"/>
      <c r="C1788" s="230"/>
      <c r="D1788" s="231" t="s">
        <v>150</v>
      </c>
      <c r="E1788" s="232" t="s">
        <v>1</v>
      </c>
      <c r="F1788" s="233" t="s">
        <v>1997</v>
      </c>
      <c r="G1788" s="230"/>
      <c r="H1788" s="232" t="s">
        <v>1</v>
      </c>
      <c r="I1788" s="234"/>
      <c r="J1788" s="230"/>
      <c r="K1788" s="230"/>
      <c r="L1788" s="235"/>
      <c r="M1788" s="236"/>
      <c r="N1788" s="237"/>
      <c r="O1788" s="237"/>
      <c r="P1788" s="237"/>
      <c r="Q1788" s="237"/>
      <c r="R1788" s="237"/>
      <c r="S1788" s="237"/>
      <c r="T1788" s="238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39" t="s">
        <v>150</v>
      </c>
      <c r="AU1788" s="239" t="s">
        <v>148</v>
      </c>
      <c r="AV1788" s="13" t="s">
        <v>81</v>
      </c>
      <c r="AW1788" s="13" t="s">
        <v>30</v>
      </c>
      <c r="AX1788" s="13" t="s">
        <v>73</v>
      </c>
      <c r="AY1788" s="239" t="s">
        <v>139</v>
      </c>
    </row>
    <row r="1789" s="14" customFormat="1">
      <c r="A1789" s="14"/>
      <c r="B1789" s="240"/>
      <c r="C1789" s="241"/>
      <c r="D1789" s="231" t="s">
        <v>150</v>
      </c>
      <c r="E1789" s="242" t="s">
        <v>1</v>
      </c>
      <c r="F1789" s="243" t="s">
        <v>1998</v>
      </c>
      <c r="G1789" s="241"/>
      <c r="H1789" s="244">
        <v>5.3220000000000001</v>
      </c>
      <c r="I1789" s="245"/>
      <c r="J1789" s="241"/>
      <c r="K1789" s="241"/>
      <c r="L1789" s="246"/>
      <c r="M1789" s="247"/>
      <c r="N1789" s="248"/>
      <c r="O1789" s="248"/>
      <c r="P1789" s="248"/>
      <c r="Q1789" s="248"/>
      <c r="R1789" s="248"/>
      <c r="S1789" s="248"/>
      <c r="T1789" s="24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50" t="s">
        <v>150</v>
      </c>
      <c r="AU1789" s="250" t="s">
        <v>148</v>
      </c>
      <c r="AV1789" s="14" t="s">
        <v>148</v>
      </c>
      <c r="AW1789" s="14" t="s">
        <v>30</v>
      </c>
      <c r="AX1789" s="14" t="s">
        <v>73</v>
      </c>
      <c r="AY1789" s="250" t="s">
        <v>139</v>
      </c>
    </row>
    <row r="1790" s="13" customFormat="1">
      <c r="A1790" s="13"/>
      <c r="B1790" s="229"/>
      <c r="C1790" s="230"/>
      <c r="D1790" s="231" t="s">
        <v>150</v>
      </c>
      <c r="E1790" s="232" t="s">
        <v>1</v>
      </c>
      <c r="F1790" s="233" t="s">
        <v>1999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150</v>
      </c>
      <c r="AU1790" s="239" t="s">
        <v>148</v>
      </c>
      <c r="AV1790" s="13" t="s">
        <v>81</v>
      </c>
      <c r="AW1790" s="13" t="s">
        <v>30</v>
      </c>
      <c r="AX1790" s="13" t="s">
        <v>73</v>
      </c>
      <c r="AY1790" s="239" t="s">
        <v>139</v>
      </c>
    </row>
    <row r="1791" s="14" customFormat="1">
      <c r="A1791" s="14"/>
      <c r="B1791" s="240"/>
      <c r="C1791" s="241"/>
      <c r="D1791" s="231" t="s">
        <v>150</v>
      </c>
      <c r="E1791" s="242" t="s">
        <v>1</v>
      </c>
      <c r="F1791" s="243" t="s">
        <v>2000</v>
      </c>
      <c r="G1791" s="241"/>
      <c r="H1791" s="244">
        <v>11.446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150</v>
      </c>
      <c r="AU1791" s="250" t="s">
        <v>148</v>
      </c>
      <c r="AV1791" s="14" t="s">
        <v>148</v>
      </c>
      <c r="AW1791" s="14" t="s">
        <v>30</v>
      </c>
      <c r="AX1791" s="14" t="s">
        <v>73</v>
      </c>
      <c r="AY1791" s="250" t="s">
        <v>139</v>
      </c>
    </row>
    <row r="1792" s="13" customFormat="1">
      <c r="A1792" s="13"/>
      <c r="B1792" s="229"/>
      <c r="C1792" s="230"/>
      <c r="D1792" s="231" t="s">
        <v>150</v>
      </c>
      <c r="E1792" s="232" t="s">
        <v>1</v>
      </c>
      <c r="F1792" s="233" t="s">
        <v>2001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150</v>
      </c>
      <c r="AU1792" s="239" t="s">
        <v>148</v>
      </c>
      <c r="AV1792" s="13" t="s">
        <v>81</v>
      </c>
      <c r="AW1792" s="13" t="s">
        <v>30</v>
      </c>
      <c r="AX1792" s="13" t="s">
        <v>73</v>
      </c>
      <c r="AY1792" s="239" t="s">
        <v>139</v>
      </c>
    </row>
    <row r="1793" s="14" customFormat="1">
      <c r="A1793" s="14"/>
      <c r="B1793" s="240"/>
      <c r="C1793" s="241"/>
      <c r="D1793" s="231" t="s">
        <v>150</v>
      </c>
      <c r="E1793" s="242" t="s">
        <v>1</v>
      </c>
      <c r="F1793" s="243" t="s">
        <v>2002</v>
      </c>
      <c r="G1793" s="241"/>
      <c r="H1793" s="244">
        <v>5.0460000000000003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150</v>
      </c>
      <c r="AU1793" s="250" t="s">
        <v>148</v>
      </c>
      <c r="AV1793" s="14" t="s">
        <v>148</v>
      </c>
      <c r="AW1793" s="14" t="s">
        <v>30</v>
      </c>
      <c r="AX1793" s="14" t="s">
        <v>73</v>
      </c>
      <c r="AY1793" s="250" t="s">
        <v>139</v>
      </c>
    </row>
    <row r="1794" s="13" customFormat="1">
      <c r="A1794" s="13"/>
      <c r="B1794" s="229"/>
      <c r="C1794" s="230"/>
      <c r="D1794" s="231" t="s">
        <v>150</v>
      </c>
      <c r="E1794" s="232" t="s">
        <v>1</v>
      </c>
      <c r="F1794" s="233" t="s">
        <v>2003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150</v>
      </c>
      <c r="AU1794" s="239" t="s">
        <v>148</v>
      </c>
      <c r="AV1794" s="13" t="s">
        <v>81</v>
      </c>
      <c r="AW1794" s="13" t="s">
        <v>30</v>
      </c>
      <c r="AX1794" s="13" t="s">
        <v>73</v>
      </c>
      <c r="AY1794" s="239" t="s">
        <v>139</v>
      </c>
    </row>
    <row r="1795" s="14" customFormat="1">
      <c r="A1795" s="14"/>
      <c r="B1795" s="240"/>
      <c r="C1795" s="241"/>
      <c r="D1795" s="231" t="s">
        <v>150</v>
      </c>
      <c r="E1795" s="242" t="s">
        <v>1</v>
      </c>
      <c r="F1795" s="243" t="s">
        <v>2004</v>
      </c>
      <c r="G1795" s="241"/>
      <c r="H1795" s="244">
        <v>5.0800000000000001</v>
      </c>
      <c r="I1795" s="245"/>
      <c r="J1795" s="241"/>
      <c r="K1795" s="241"/>
      <c r="L1795" s="246"/>
      <c r="M1795" s="247"/>
      <c r="N1795" s="248"/>
      <c r="O1795" s="248"/>
      <c r="P1795" s="248"/>
      <c r="Q1795" s="248"/>
      <c r="R1795" s="248"/>
      <c r="S1795" s="248"/>
      <c r="T1795" s="249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50" t="s">
        <v>150</v>
      </c>
      <c r="AU1795" s="250" t="s">
        <v>148</v>
      </c>
      <c r="AV1795" s="14" t="s">
        <v>148</v>
      </c>
      <c r="AW1795" s="14" t="s">
        <v>30</v>
      </c>
      <c r="AX1795" s="14" t="s">
        <v>73</v>
      </c>
      <c r="AY1795" s="250" t="s">
        <v>139</v>
      </c>
    </row>
    <row r="1796" s="13" customFormat="1">
      <c r="A1796" s="13"/>
      <c r="B1796" s="229"/>
      <c r="C1796" s="230"/>
      <c r="D1796" s="231" t="s">
        <v>150</v>
      </c>
      <c r="E1796" s="232" t="s">
        <v>1</v>
      </c>
      <c r="F1796" s="233" t="s">
        <v>2005</v>
      </c>
      <c r="G1796" s="230"/>
      <c r="H1796" s="232" t="s">
        <v>1</v>
      </c>
      <c r="I1796" s="234"/>
      <c r="J1796" s="230"/>
      <c r="K1796" s="230"/>
      <c r="L1796" s="235"/>
      <c r="M1796" s="236"/>
      <c r="N1796" s="237"/>
      <c r="O1796" s="237"/>
      <c r="P1796" s="237"/>
      <c r="Q1796" s="237"/>
      <c r="R1796" s="237"/>
      <c r="S1796" s="237"/>
      <c r="T1796" s="238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39" t="s">
        <v>150</v>
      </c>
      <c r="AU1796" s="239" t="s">
        <v>148</v>
      </c>
      <c r="AV1796" s="13" t="s">
        <v>81</v>
      </c>
      <c r="AW1796" s="13" t="s">
        <v>30</v>
      </c>
      <c r="AX1796" s="13" t="s">
        <v>73</v>
      </c>
      <c r="AY1796" s="239" t="s">
        <v>139</v>
      </c>
    </row>
    <row r="1797" s="14" customFormat="1">
      <c r="A1797" s="14"/>
      <c r="B1797" s="240"/>
      <c r="C1797" s="241"/>
      <c r="D1797" s="231" t="s">
        <v>150</v>
      </c>
      <c r="E1797" s="242" t="s">
        <v>1</v>
      </c>
      <c r="F1797" s="243" t="s">
        <v>2006</v>
      </c>
      <c r="G1797" s="241"/>
      <c r="H1797" s="244">
        <v>3.194</v>
      </c>
      <c r="I1797" s="245"/>
      <c r="J1797" s="241"/>
      <c r="K1797" s="241"/>
      <c r="L1797" s="246"/>
      <c r="M1797" s="247"/>
      <c r="N1797" s="248"/>
      <c r="O1797" s="248"/>
      <c r="P1797" s="248"/>
      <c r="Q1797" s="248"/>
      <c r="R1797" s="248"/>
      <c r="S1797" s="248"/>
      <c r="T1797" s="249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50" t="s">
        <v>150</v>
      </c>
      <c r="AU1797" s="250" t="s">
        <v>148</v>
      </c>
      <c r="AV1797" s="14" t="s">
        <v>148</v>
      </c>
      <c r="AW1797" s="14" t="s">
        <v>30</v>
      </c>
      <c r="AX1797" s="14" t="s">
        <v>73</v>
      </c>
      <c r="AY1797" s="250" t="s">
        <v>139</v>
      </c>
    </row>
    <row r="1798" s="13" customFormat="1">
      <c r="A1798" s="13"/>
      <c r="B1798" s="229"/>
      <c r="C1798" s="230"/>
      <c r="D1798" s="231" t="s">
        <v>150</v>
      </c>
      <c r="E1798" s="232" t="s">
        <v>1</v>
      </c>
      <c r="F1798" s="233" t="s">
        <v>2007</v>
      </c>
      <c r="G1798" s="230"/>
      <c r="H1798" s="232" t="s">
        <v>1</v>
      </c>
      <c r="I1798" s="234"/>
      <c r="J1798" s="230"/>
      <c r="K1798" s="230"/>
      <c r="L1798" s="235"/>
      <c r="M1798" s="236"/>
      <c r="N1798" s="237"/>
      <c r="O1798" s="237"/>
      <c r="P1798" s="237"/>
      <c r="Q1798" s="237"/>
      <c r="R1798" s="237"/>
      <c r="S1798" s="237"/>
      <c r="T1798" s="238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39" t="s">
        <v>150</v>
      </c>
      <c r="AU1798" s="239" t="s">
        <v>148</v>
      </c>
      <c r="AV1798" s="13" t="s">
        <v>81</v>
      </c>
      <c r="AW1798" s="13" t="s">
        <v>30</v>
      </c>
      <c r="AX1798" s="13" t="s">
        <v>73</v>
      </c>
      <c r="AY1798" s="239" t="s">
        <v>139</v>
      </c>
    </row>
    <row r="1799" s="13" customFormat="1">
      <c r="A1799" s="13"/>
      <c r="B1799" s="229"/>
      <c r="C1799" s="230"/>
      <c r="D1799" s="231" t="s">
        <v>150</v>
      </c>
      <c r="E1799" s="232" t="s">
        <v>1</v>
      </c>
      <c r="F1799" s="233" t="s">
        <v>2008</v>
      </c>
      <c r="G1799" s="230"/>
      <c r="H1799" s="232" t="s">
        <v>1</v>
      </c>
      <c r="I1799" s="234"/>
      <c r="J1799" s="230"/>
      <c r="K1799" s="230"/>
      <c r="L1799" s="235"/>
      <c r="M1799" s="236"/>
      <c r="N1799" s="237"/>
      <c r="O1799" s="237"/>
      <c r="P1799" s="237"/>
      <c r="Q1799" s="237"/>
      <c r="R1799" s="237"/>
      <c r="S1799" s="237"/>
      <c r="T1799" s="23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9" t="s">
        <v>150</v>
      </c>
      <c r="AU1799" s="239" t="s">
        <v>148</v>
      </c>
      <c r="AV1799" s="13" t="s">
        <v>81</v>
      </c>
      <c r="AW1799" s="13" t="s">
        <v>30</v>
      </c>
      <c r="AX1799" s="13" t="s">
        <v>73</v>
      </c>
      <c r="AY1799" s="239" t="s">
        <v>139</v>
      </c>
    </row>
    <row r="1800" s="14" customFormat="1">
      <c r="A1800" s="14"/>
      <c r="B1800" s="240"/>
      <c r="C1800" s="241"/>
      <c r="D1800" s="231" t="s">
        <v>150</v>
      </c>
      <c r="E1800" s="242" t="s">
        <v>1</v>
      </c>
      <c r="F1800" s="243" t="s">
        <v>2009</v>
      </c>
      <c r="G1800" s="241"/>
      <c r="H1800" s="244">
        <v>3.8500000000000001</v>
      </c>
      <c r="I1800" s="245"/>
      <c r="J1800" s="241"/>
      <c r="K1800" s="241"/>
      <c r="L1800" s="246"/>
      <c r="M1800" s="247"/>
      <c r="N1800" s="248"/>
      <c r="O1800" s="248"/>
      <c r="P1800" s="248"/>
      <c r="Q1800" s="248"/>
      <c r="R1800" s="248"/>
      <c r="S1800" s="248"/>
      <c r="T1800" s="249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0" t="s">
        <v>150</v>
      </c>
      <c r="AU1800" s="250" t="s">
        <v>148</v>
      </c>
      <c r="AV1800" s="14" t="s">
        <v>148</v>
      </c>
      <c r="AW1800" s="14" t="s">
        <v>30</v>
      </c>
      <c r="AX1800" s="14" t="s">
        <v>73</v>
      </c>
      <c r="AY1800" s="250" t="s">
        <v>139</v>
      </c>
    </row>
    <row r="1801" s="13" customFormat="1">
      <c r="A1801" s="13"/>
      <c r="B1801" s="229"/>
      <c r="C1801" s="230"/>
      <c r="D1801" s="231" t="s">
        <v>150</v>
      </c>
      <c r="E1801" s="232" t="s">
        <v>1</v>
      </c>
      <c r="F1801" s="233" t="s">
        <v>2010</v>
      </c>
      <c r="G1801" s="230"/>
      <c r="H1801" s="232" t="s">
        <v>1</v>
      </c>
      <c r="I1801" s="234"/>
      <c r="J1801" s="230"/>
      <c r="K1801" s="230"/>
      <c r="L1801" s="235"/>
      <c r="M1801" s="236"/>
      <c r="N1801" s="237"/>
      <c r="O1801" s="237"/>
      <c r="P1801" s="237"/>
      <c r="Q1801" s="237"/>
      <c r="R1801" s="237"/>
      <c r="S1801" s="237"/>
      <c r="T1801" s="238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39" t="s">
        <v>150</v>
      </c>
      <c r="AU1801" s="239" t="s">
        <v>148</v>
      </c>
      <c r="AV1801" s="13" t="s">
        <v>81</v>
      </c>
      <c r="AW1801" s="13" t="s">
        <v>30</v>
      </c>
      <c r="AX1801" s="13" t="s">
        <v>73</v>
      </c>
      <c r="AY1801" s="239" t="s">
        <v>139</v>
      </c>
    </row>
    <row r="1802" s="14" customFormat="1">
      <c r="A1802" s="14"/>
      <c r="B1802" s="240"/>
      <c r="C1802" s="241"/>
      <c r="D1802" s="231" t="s">
        <v>150</v>
      </c>
      <c r="E1802" s="242" t="s">
        <v>1</v>
      </c>
      <c r="F1802" s="243" t="s">
        <v>2009</v>
      </c>
      <c r="G1802" s="241"/>
      <c r="H1802" s="244">
        <v>3.8500000000000001</v>
      </c>
      <c r="I1802" s="245"/>
      <c r="J1802" s="241"/>
      <c r="K1802" s="241"/>
      <c r="L1802" s="246"/>
      <c r="M1802" s="247"/>
      <c r="N1802" s="248"/>
      <c r="O1802" s="248"/>
      <c r="P1802" s="248"/>
      <c r="Q1802" s="248"/>
      <c r="R1802" s="248"/>
      <c r="S1802" s="248"/>
      <c r="T1802" s="249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0" t="s">
        <v>150</v>
      </c>
      <c r="AU1802" s="250" t="s">
        <v>148</v>
      </c>
      <c r="AV1802" s="14" t="s">
        <v>148</v>
      </c>
      <c r="AW1802" s="14" t="s">
        <v>30</v>
      </c>
      <c r="AX1802" s="14" t="s">
        <v>73</v>
      </c>
      <c r="AY1802" s="250" t="s">
        <v>139</v>
      </c>
    </row>
    <row r="1803" s="13" customFormat="1">
      <c r="A1803" s="13"/>
      <c r="B1803" s="229"/>
      <c r="C1803" s="230"/>
      <c r="D1803" s="231" t="s">
        <v>150</v>
      </c>
      <c r="E1803" s="232" t="s">
        <v>1</v>
      </c>
      <c r="F1803" s="233" t="s">
        <v>2011</v>
      </c>
      <c r="G1803" s="230"/>
      <c r="H1803" s="232" t="s">
        <v>1</v>
      </c>
      <c r="I1803" s="234"/>
      <c r="J1803" s="230"/>
      <c r="K1803" s="230"/>
      <c r="L1803" s="235"/>
      <c r="M1803" s="236"/>
      <c r="N1803" s="237"/>
      <c r="O1803" s="237"/>
      <c r="P1803" s="237"/>
      <c r="Q1803" s="237"/>
      <c r="R1803" s="237"/>
      <c r="S1803" s="237"/>
      <c r="T1803" s="238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39" t="s">
        <v>150</v>
      </c>
      <c r="AU1803" s="239" t="s">
        <v>148</v>
      </c>
      <c r="AV1803" s="13" t="s">
        <v>81</v>
      </c>
      <c r="AW1803" s="13" t="s">
        <v>30</v>
      </c>
      <c r="AX1803" s="13" t="s">
        <v>73</v>
      </c>
      <c r="AY1803" s="239" t="s">
        <v>139</v>
      </c>
    </row>
    <row r="1804" s="14" customFormat="1">
      <c r="A1804" s="14"/>
      <c r="B1804" s="240"/>
      <c r="C1804" s="241"/>
      <c r="D1804" s="231" t="s">
        <v>150</v>
      </c>
      <c r="E1804" s="242" t="s">
        <v>1</v>
      </c>
      <c r="F1804" s="243" t="s">
        <v>2012</v>
      </c>
      <c r="G1804" s="241"/>
      <c r="H1804" s="244">
        <v>5.25</v>
      </c>
      <c r="I1804" s="245"/>
      <c r="J1804" s="241"/>
      <c r="K1804" s="241"/>
      <c r="L1804" s="246"/>
      <c r="M1804" s="247"/>
      <c r="N1804" s="248"/>
      <c r="O1804" s="248"/>
      <c r="P1804" s="248"/>
      <c r="Q1804" s="248"/>
      <c r="R1804" s="248"/>
      <c r="S1804" s="248"/>
      <c r="T1804" s="249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0" t="s">
        <v>150</v>
      </c>
      <c r="AU1804" s="250" t="s">
        <v>148</v>
      </c>
      <c r="AV1804" s="14" t="s">
        <v>148</v>
      </c>
      <c r="AW1804" s="14" t="s">
        <v>30</v>
      </c>
      <c r="AX1804" s="14" t="s">
        <v>73</v>
      </c>
      <c r="AY1804" s="250" t="s">
        <v>139</v>
      </c>
    </row>
    <row r="1805" s="13" customFormat="1">
      <c r="A1805" s="13"/>
      <c r="B1805" s="229"/>
      <c r="C1805" s="230"/>
      <c r="D1805" s="231" t="s">
        <v>150</v>
      </c>
      <c r="E1805" s="232" t="s">
        <v>1</v>
      </c>
      <c r="F1805" s="233" t="s">
        <v>197</v>
      </c>
      <c r="G1805" s="230"/>
      <c r="H1805" s="232" t="s">
        <v>1</v>
      </c>
      <c r="I1805" s="234"/>
      <c r="J1805" s="230"/>
      <c r="K1805" s="230"/>
      <c r="L1805" s="235"/>
      <c r="M1805" s="236"/>
      <c r="N1805" s="237"/>
      <c r="O1805" s="237"/>
      <c r="P1805" s="237"/>
      <c r="Q1805" s="237"/>
      <c r="R1805" s="237"/>
      <c r="S1805" s="237"/>
      <c r="T1805" s="238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39" t="s">
        <v>150</v>
      </c>
      <c r="AU1805" s="239" t="s">
        <v>148</v>
      </c>
      <c r="AV1805" s="13" t="s">
        <v>81</v>
      </c>
      <c r="AW1805" s="13" t="s">
        <v>30</v>
      </c>
      <c r="AX1805" s="13" t="s">
        <v>73</v>
      </c>
      <c r="AY1805" s="239" t="s">
        <v>139</v>
      </c>
    </row>
    <row r="1806" s="14" customFormat="1">
      <c r="A1806" s="14"/>
      <c r="B1806" s="240"/>
      <c r="C1806" s="241"/>
      <c r="D1806" s="231" t="s">
        <v>150</v>
      </c>
      <c r="E1806" s="242" t="s">
        <v>1</v>
      </c>
      <c r="F1806" s="243" t="s">
        <v>2009</v>
      </c>
      <c r="G1806" s="241"/>
      <c r="H1806" s="244">
        <v>3.8500000000000001</v>
      </c>
      <c r="I1806" s="245"/>
      <c r="J1806" s="241"/>
      <c r="K1806" s="241"/>
      <c r="L1806" s="246"/>
      <c r="M1806" s="247"/>
      <c r="N1806" s="248"/>
      <c r="O1806" s="248"/>
      <c r="P1806" s="248"/>
      <c r="Q1806" s="248"/>
      <c r="R1806" s="248"/>
      <c r="S1806" s="248"/>
      <c r="T1806" s="249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50" t="s">
        <v>150</v>
      </c>
      <c r="AU1806" s="250" t="s">
        <v>148</v>
      </c>
      <c r="AV1806" s="14" t="s">
        <v>148</v>
      </c>
      <c r="AW1806" s="14" t="s">
        <v>30</v>
      </c>
      <c r="AX1806" s="14" t="s">
        <v>73</v>
      </c>
      <c r="AY1806" s="250" t="s">
        <v>139</v>
      </c>
    </row>
    <row r="1807" s="13" customFormat="1">
      <c r="A1807" s="13"/>
      <c r="B1807" s="229"/>
      <c r="C1807" s="230"/>
      <c r="D1807" s="231" t="s">
        <v>150</v>
      </c>
      <c r="E1807" s="232" t="s">
        <v>1</v>
      </c>
      <c r="F1807" s="233" t="s">
        <v>2013</v>
      </c>
      <c r="G1807" s="230"/>
      <c r="H1807" s="232" t="s">
        <v>1</v>
      </c>
      <c r="I1807" s="234"/>
      <c r="J1807" s="230"/>
      <c r="K1807" s="230"/>
      <c r="L1807" s="235"/>
      <c r="M1807" s="236"/>
      <c r="N1807" s="237"/>
      <c r="O1807" s="237"/>
      <c r="P1807" s="237"/>
      <c r="Q1807" s="237"/>
      <c r="R1807" s="237"/>
      <c r="S1807" s="237"/>
      <c r="T1807" s="238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9" t="s">
        <v>150</v>
      </c>
      <c r="AU1807" s="239" t="s">
        <v>148</v>
      </c>
      <c r="AV1807" s="13" t="s">
        <v>81</v>
      </c>
      <c r="AW1807" s="13" t="s">
        <v>30</v>
      </c>
      <c r="AX1807" s="13" t="s">
        <v>73</v>
      </c>
      <c r="AY1807" s="239" t="s">
        <v>139</v>
      </c>
    </row>
    <row r="1808" s="14" customFormat="1">
      <c r="A1808" s="14"/>
      <c r="B1808" s="240"/>
      <c r="C1808" s="241"/>
      <c r="D1808" s="231" t="s">
        <v>150</v>
      </c>
      <c r="E1808" s="242" t="s">
        <v>1</v>
      </c>
      <c r="F1808" s="243" t="s">
        <v>2009</v>
      </c>
      <c r="G1808" s="241"/>
      <c r="H1808" s="244">
        <v>3.8500000000000001</v>
      </c>
      <c r="I1808" s="245"/>
      <c r="J1808" s="241"/>
      <c r="K1808" s="241"/>
      <c r="L1808" s="246"/>
      <c r="M1808" s="247"/>
      <c r="N1808" s="248"/>
      <c r="O1808" s="248"/>
      <c r="P1808" s="248"/>
      <c r="Q1808" s="248"/>
      <c r="R1808" s="248"/>
      <c r="S1808" s="248"/>
      <c r="T1808" s="249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0" t="s">
        <v>150</v>
      </c>
      <c r="AU1808" s="250" t="s">
        <v>148</v>
      </c>
      <c r="AV1808" s="14" t="s">
        <v>148</v>
      </c>
      <c r="AW1808" s="14" t="s">
        <v>30</v>
      </c>
      <c r="AX1808" s="14" t="s">
        <v>73</v>
      </c>
      <c r="AY1808" s="250" t="s">
        <v>139</v>
      </c>
    </row>
    <row r="1809" s="13" customFormat="1">
      <c r="A1809" s="13"/>
      <c r="B1809" s="229"/>
      <c r="C1809" s="230"/>
      <c r="D1809" s="231" t="s">
        <v>150</v>
      </c>
      <c r="E1809" s="232" t="s">
        <v>1</v>
      </c>
      <c r="F1809" s="233" t="s">
        <v>2014</v>
      </c>
      <c r="G1809" s="230"/>
      <c r="H1809" s="232" t="s">
        <v>1</v>
      </c>
      <c r="I1809" s="234"/>
      <c r="J1809" s="230"/>
      <c r="K1809" s="230"/>
      <c r="L1809" s="235"/>
      <c r="M1809" s="236"/>
      <c r="N1809" s="237"/>
      <c r="O1809" s="237"/>
      <c r="P1809" s="237"/>
      <c r="Q1809" s="237"/>
      <c r="R1809" s="237"/>
      <c r="S1809" s="237"/>
      <c r="T1809" s="238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T1809" s="239" t="s">
        <v>150</v>
      </c>
      <c r="AU1809" s="239" t="s">
        <v>148</v>
      </c>
      <c r="AV1809" s="13" t="s">
        <v>81</v>
      </c>
      <c r="AW1809" s="13" t="s">
        <v>30</v>
      </c>
      <c r="AX1809" s="13" t="s">
        <v>73</v>
      </c>
      <c r="AY1809" s="239" t="s">
        <v>139</v>
      </c>
    </row>
    <row r="1810" s="14" customFormat="1">
      <c r="A1810" s="14"/>
      <c r="B1810" s="240"/>
      <c r="C1810" s="241"/>
      <c r="D1810" s="231" t="s">
        <v>150</v>
      </c>
      <c r="E1810" s="242" t="s">
        <v>1</v>
      </c>
      <c r="F1810" s="243" t="s">
        <v>2009</v>
      </c>
      <c r="G1810" s="241"/>
      <c r="H1810" s="244">
        <v>3.8500000000000001</v>
      </c>
      <c r="I1810" s="245"/>
      <c r="J1810" s="241"/>
      <c r="K1810" s="241"/>
      <c r="L1810" s="246"/>
      <c r="M1810" s="247"/>
      <c r="N1810" s="248"/>
      <c r="O1810" s="248"/>
      <c r="P1810" s="248"/>
      <c r="Q1810" s="248"/>
      <c r="R1810" s="248"/>
      <c r="S1810" s="248"/>
      <c r="T1810" s="249"/>
      <c r="U1810" s="14"/>
      <c r="V1810" s="14"/>
      <c r="W1810" s="14"/>
      <c r="X1810" s="14"/>
      <c r="Y1810" s="14"/>
      <c r="Z1810" s="14"/>
      <c r="AA1810" s="14"/>
      <c r="AB1810" s="14"/>
      <c r="AC1810" s="14"/>
      <c r="AD1810" s="14"/>
      <c r="AE1810" s="14"/>
      <c r="AT1810" s="250" t="s">
        <v>150</v>
      </c>
      <c r="AU1810" s="250" t="s">
        <v>148</v>
      </c>
      <c r="AV1810" s="14" t="s">
        <v>148</v>
      </c>
      <c r="AW1810" s="14" t="s">
        <v>30</v>
      </c>
      <c r="AX1810" s="14" t="s">
        <v>73</v>
      </c>
      <c r="AY1810" s="250" t="s">
        <v>139</v>
      </c>
    </row>
    <row r="1811" s="15" customFormat="1">
      <c r="A1811" s="15"/>
      <c r="B1811" s="251"/>
      <c r="C1811" s="252"/>
      <c r="D1811" s="231" t="s">
        <v>150</v>
      </c>
      <c r="E1811" s="253" t="s">
        <v>1</v>
      </c>
      <c r="F1811" s="254" t="s">
        <v>164</v>
      </c>
      <c r="G1811" s="252"/>
      <c r="H1811" s="255">
        <v>60.917000000000002</v>
      </c>
      <c r="I1811" s="256"/>
      <c r="J1811" s="252"/>
      <c r="K1811" s="252"/>
      <c r="L1811" s="257"/>
      <c r="M1811" s="258"/>
      <c r="N1811" s="259"/>
      <c r="O1811" s="259"/>
      <c r="P1811" s="259"/>
      <c r="Q1811" s="259"/>
      <c r="R1811" s="259"/>
      <c r="S1811" s="259"/>
      <c r="T1811" s="260"/>
      <c r="U1811" s="15"/>
      <c r="V1811" s="15"/>
      <c r="W1811" s="15"/>
      <c r="X1811" s="15"/>
      <c r="Y1811" s="15"/>
      <c r="Z1811" s="15"/>
      <c r="AA1811" s="15"/>
      <c r="AB1811" s="15"/>
      <c r="AC1811" s="15"/>
      <c r="AD1811" s="15"/>
      <c r="AE1811" s="15"/>
      <c r="AT1811" s="261" t="s">
        <v>150</v>
      </c>
      <c r="AU1811" s="261" t="s">
        <v>148</v>
      </c>
      <c r="AV1811" s="15" t="s">
        <v>147</v>
      </c>
      <c r="AW1811" s="15" t="s">
        <v>30</v>
      </c>
      <c r="AX1811" s="15" t="s">
        <v>81</v>
      </c>
      <c r="AY1811" s="261" t="s">
        <v>139</v>
      </c>
    </row>
    <row r="1812" s="2" customFormat="1" ht="24.15" customHeight="1">
      <c r="A1812" s="38"/>
      <c r="B1812" s="39"/>
      <c r="C1812" s="215" t="s">
        <v>2036</v>
      </c>
      <c r="D1812" s="215" t="s">
        <v>143</v>
      </c>
      <c r="E1812" s="216" t="s">
        <v>2037</v>
      </c>
      <c r="F1812" s="217" t="s">
        <v>2038</v>
      </c>
      <c r="G1812" s="218" t="s">
        <v>160</v>
      </c>
      <c r="H1812" s="219">
        <v>60.917000000000002</v>
      </c>
      <c r="I1812" s="220"/>
      <c r="J1812" s="221">
        <f>ROUND(I1812*H1812,2)</f>
        <v>0</v>
      </c>
      <c r="K1812" s="222"/>
      <c r="L1812" s="44"/>
      <c r="M1812" s="223" t="s">
        <v>1</v>
      </c>
      <c r="N1812" s="224" t="s">
        <v>39</v>
      </c>
      <c r="O1812" s="91"/>
      <c r="P1812" s="225">
        <f>O1812*H1812</f>
        <v>0</v>
      </c>
      <c r="Q1812" s="225">
        <v>0.00012</v>
      </c>
      <c r="R1812" s="225">
        <f>Q1812*H1812</f>
        <v>0.0073100400000000003</v>
      </c>
      <c r="S1812" s="225">
        <v>0</v>
      </c>
      <c r="T1812" s="226">
        <f>S1812*H1812</f>
        <v>0</v>
      </c>
      <c r="U1812" s="38"/>
      <c r="V1812" s="38"/>
      <c r="W1812" s="38"/>
      <c r="X1812" s="38"/>
      <c r="Y1812" s="38"/>
      <c r="Z1812" s="38"/>
      <c r="AA1812" s="38"/>
      <c r="AB1812" s="38"/>
      <c r="AC1812" s="38"/>
      <c r="AD1812" s="38"/>
      <c r="AE1812" s="38"/>
      <c r="AR1812" s="227" t="s">
        <v>278</v>
      </c>
      <c r="AT1812" s="227" t="s">
        <v>143</v>
      </c>
      <c r="AU1812" s="227" t="s">
        <v>148</v>
      </c>
      <c r="AY1812" s="17" t="s">
        <v>139</v>
      </c>
      <c r="BE1812" s="228">
        <f>IF(N1812="základní",J1812,0)</f>
        <v>0</v>
      </c>
      <c r="BF1812" s="228">
        <f>IF(N1812="snížená",J1812,0)</f>
        <v>0</v>
      </c>
      <c r="BG1812" s="228">
        <f>IF(N1812="zákl. přenesená",J1812,0)</f>
        <v>0</v>
      </c>
      <c r="BH1812" s="228">
        <f>IF(N1812="sníž. přenesená",J1812,0)</f>
        <v>0</v>
      </c>
      <c r="BI1812" s="228">
        <f>IF(N1812="nulová",J1812,0)</f>
        <v>0</v>
      </c>
      <c r="BJ1812" s="17" t="s">
        <v>148</v>
      </c>
      <c r="BK1812" s="228">
        <f>ROUND(I1812*H1812,2)</f>
        <v>0</v>
      </c>
      <c r="BL1812" s="17" t="s">
        <v>278</v>
      </c>
      <c r="BM1812" s="227" t="s">
        <v>2039</v>
      </c>
    </row>
    <row r="1813" s="13" customFormat="1">
      <c r="A1813" s="13"/>
      <c r="B1813" s="229"/>
      <c r="C1813" s="230"/>
      <c r="D1813" s="231" t="s">
        <v>150</v>
      </c>
      <c r="E1813" s="232" t="s">
        <v>1</v>
      </c>
      <c r="F1813" s="233" t="s">
        <v>1995</v>
      </c>
      <c r="G1813" s="230"/>
      <c r="H1813" s="232" t="s">
        <v>1</v>
      </c>
      <c r="I1813" s="234"/>
      <c r="J1813" s="230"/>
      <c r="K1813" s="230"/>
      <c r="L1813" s="235"/>
      <c r="M1813" s="236"/>
      <c r="N1813" s="237"/>
      <c r="O1813" s="237"/>
      <c r="P1813" s="237"/>
      <c r="Q1813" s="237"/>
      <c r="R1813" s="237"/>
      <c r="S1813" s="237"/>
      <c r="T1813" s="238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39" t="s">
        <v>150</v>
      </c>
      <c r="AU1813" s="239" t="s">
        <v>148</v>
      </c>
      <c r="AV1813" s="13" t="s">
        <v>81</v>
      </c>
      <c r="AW1813" s="13" t="s">
        <v>30</v>
      </c>
      <c r="AX1813" s="13" t="s">
        <v>73</v>
      </c>
      <c r="AY1813" s="239" t="s">
        <v>139</v>
      </c>
    </row>
    <row r="1814" s="14" customFormat="1">
      <c r="A1814" s="14"/>
      <c r="B1814" s="240"/>
      <c r="C1814" s="241"/>
      <c r="D1814" s="231" t="s">
        <v>150</v>
      </c>
      <c r="E1814" s="242" t="s">
        <v>1</v>
      </c>
      <c r="F1814" s="243" t="s">
        <v>1996</v>
      </c>
      <c r="G1814" s="241"/>
      <c r="H1814" s="244">
        <v>6.3289999999999997</v>
      </c>
      <c r="I1814" s="245"/>
      <c r="J1814" s="241"/>
      <c r="K1814" s="241"/>
      <c r="L1814" s="246"/>
      <c r="M1814" s="247"/>
      <c r="N1814" s="248"/>
      <c r="O1814" s="248"/>
      <c r="P1814" s="248"/>
      <c r="Q1814" s="248"/>
      <c r="R1814" s="248"/>
      <c r="S1814" s="248"/>
      <c r="T1814" s="249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50" t="s">
        <v>150</v>
      </c>
      <c r="AU1814" s="250" t="s">
        <v>148</v>
      </c>
      <c r="AV1814" s="14" t="s">
        <v>148</v>
      </c>
      <c r="AW1814" s="14" t="s">
        <v>30</v>
      </c>
      <c r="AX1814" s="14" t="s">
        <v>73</v>
      </c>
      <c r="AY1814" s="250" t="s">
        <v>139</v>
      </c>
    </row>
    <row r="1815" s="13" customFormat="1">
      <c r="A1815" s="13"/>
      <c r="B1815" s="229"/>
      <c r="C1815" s="230"/>
      <c r="D1815" s="231" t="s">
        <v>150</v>
      </c>
      <c r="E1815" s="232" t="s">
        <v>1</v>
      </c>
      <c r="F1815" s="233" t="s">
        <v>1997</v>
      </c>
      <c r="G1815" s="230"/>
      <c r="H1815" s="232" t="s">
        <v>1</v>
      </c>
      <c r="I1815" s="234"/>
      <c r="J1815" s="230"/>
      <c r="K1815" s="230"/>
      <c r="L1815" s="235"/>
      <c r="M1815" s="236"/>
      <c r="N1815" s="237"/>
      <c r="O1815" s="237"/>
      <c r="P1815" s="237"/>
      <c r="Q1815" s="237"/>
      <c r="R1815" s="237"/>
      <c r="S1815" s="237"/>
      <c r="T1815" s="23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9" t="s">
        <v>150</v>
      </c>
      <c r="AU1815" s="239" t="s">
        <v>148</v>
      </c>
      <c r="AV1815" s="13" t="s">
        <v>81</v>
      </c>
      <c r="AW1815" s="13" t="s">
        <v>30</v>
      </c>
      <c r="AX1815" s="13" t="s">
        <v>73</v>
      </c>
      <c r="AY1815" s="239" t="s">
        <v>139</v>
      </c>
    </row>
    <row r="1816" s="14" customFormat="1">
      <c r="A1816" s="14"/>
      <c r="B1816" s="240"/>
      <c r="C1816" s="241"/>
      <c r="D1816" s="231" t="s">
        <v>150</v>
      </c>
      <c r="E1816" s="242" t="s">
        <v>1</v>
      </c>
      <c r="F1816" s="243" t="s">
        <v>1998</v>
      </c>
      <c r="G1816" s="241"/>
      <c r="H1816" s="244">
        <v>5.3220000000000001</v>
      </c>
      <c r="I1816" s="245"/>
      <c r="J1816" s="241"/>
      <c r="K1816" s="241"/>
      <c r="L1816" s="246"/>
      <c r="M1816" s="247"/>
      <c r="N1816" s="248"/>
      <c r="O1816" s="248"/>
      <c r="P1816" s="248"/>
      <c r="Q1816" s="248"/>
      <c r="R1816" s="248"/>
      <c r="S1816" s="248"/>
      <c r="T1816" s="24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0" t="s">
        <v>150</v>
      </c>
      <c r="AU1816" s="250" t="s">
        <v>148</v>
      </c>
      <c r="AV1816" s="14" t="s">
        <v>148</v>
      </c>
      <c r="AW1816" s="14" t="s">
        <v>30</v>
      </c>
      <c r="AX1816" s="14" t="s">
        <v>73</v>
      </c>
      <c r="AY1816" s="250" t="s">
        <v>139</v>
      </c>
    </row>
    <row r="1817" s="13" customFormat="1">
      <c r="A1817" s="13"/>
      <c r="B1817" s="229"/>
      <c r="C1817" s="230"/>
      <c r="D1817" s="231" t="s">
        <v>150</v>
      </c>
      <c r="E1817" s="232" t="s">
        <v>1</v>
      </c>
      <c r="F1817" s="233" t="s">
        <v>1999</v>
      </c>
      <c r="G1817" s="230"/>
      <c r="H1817" s="232" t="s">
        <v>1</v>
      </c>
      <c r="I1817" s="234"/>
      <c r="J1817" s="230"/>
      <c r="K1817" s="230"/>
      <c r="L1817" s="235"/>
      <c r="M1817" s="236"/>
      <c r="N1817" s="237"/>
      <c r="O1817" s="237"/>
      <c r="P1817" s="237"/>
      <c r="Q1817" s="237"/>
      <c r="R1817" s="237"/>
      <c r="S1817" s="237"/>
      <c r="T1817" s="238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39" t="s">
        <v>150</v>
      </c>
      <c r="AU1817" s="239" t="s">
        <v>148</v>
      </c>
      <c r="AV1817" s="13" t="s">
        <v>81</v>
      </c>
      <c r="AW1817" s="13" t="s">
        <v>30</v>
      </c>
      <c r="AX1817" s="13" t="s">
        <v>73</v>
      </c>
      <c r="AY1817" s="239" t="s">
        <v>139</v>
      </c>
    </row>
    <row r="1818" s="14" customFormat="1">
      <c r="A1818" s="14"/>
      <c r="B1818" s="240"/>
      <c r="C1818" s="241"/>
      <c r="D1818" s="231" t="s">
        <v>150</v>
      </c>
      <c r="E1818" s="242" t="s">
        <v>1</v>
      </c>
      <c r="F1818" s="243" t="s">
        <v>2000</v>
      </c>
      <c r="G1818" s="241"/>
      <c r="H1818" s="244">
        <v>11.446</v>
      </c>
      <c r="I1818" s="245"/>
      <c r="J1818" s="241"/>
      <c r="K1818" s="241"/>
      <c r="L1818" s="246"/>
      <c r="M1818" s="247"/>
      <c r="N1818" s="248"/>
      <c r="O1818" s="248"/>
      <c r="P1818" s="248"/>
      <c r="Q1818" s="248"/>
      <c r="R1818" s="248"/>
      <c r="S1818" s="248"/>
      <c r="T1818" s="249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50" t="s">
        <v>150</v>
      </c>
      <c r="AU1818" s="250" t="s">
        <v>148</v>
      </c>
      <c r="AV1818" s="14" t="s">
        <v>148</v>
      </c>
      <c r="AW1818" s="14" t="s">
        <v>30</v>
      </c>
      <c r="AX1818" s="14" t="s">
        <v>73</v>
      </c>
      <c r="AY1818" s="250" t="s">
        <v>139</v>
      </c>
    </row>
    <row r="1819" s="13" customFormat="1">
      <c r="A1819" s="13"/>
      <c r="B1819" s="229"/>
      <c r="C1819" s="230"/>
      <c r="D1819" s="231" t="s">
        <v>150</v>
      </c>
      <c r="E1819" s="232" t="s">
        <v>1</v>
      </c>
      <c r="F1819" s="233" t="s">
        <v>2001</v>
      </c>
      <c r="G1819" s="230"/>
      <c r="H1819" s="232" t="s">
        <v>1</v>
      </c>
      <c r="I1819" s="234"/>
      <c r="J1819" s="230"/>
      <c r="K1819" s="230"/>
      <c r="L1819" s="235"/>
      <c r="M1819" s="236"/>
      <c r="N1819" s="237"/>
      <c r="O1819" s="237"/>
      <c r="P1819" s="237"/>
      <c r="Q1819" s="237"/>
      <c r="R1819" s="237"/>
      <c r="S1819" s="237"/>
      <c r="T1819" s="238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39" t="s">
        <v>150</v>
      </c>
      <c r="AU1819" s="239" t="s">
        <v>148</v>
      </c>
      <c r="AV1819" s="13" t="s">
        <v>81</v>
      </c>
      <c r="AW1819" s="13" t="s">
        <v>30</v>
      </c>
      <c r="AX1819" s="13" t="s">
        <v>73</v>
      </c>
      <c r="AY1819" s="239" t="s">
        <v>139</v>
      </c>
    </row>
    <row r="1820" s="14" customFormat="1">
      <c r="A1820" s="14"/>
      <c r="B1820" s="240"/>
      <c r="C1820" s="241"/>
      <c r="D1820" s="231" t="s">
        <v>150</v>
      </c>
      <c r="E1820" s="242" t="s">
        <v>1</v>
      </c>
      <c r="F1820" s="243" t="s">
        <v>2002</v>
      </c>
      <c r="G1820" s="241"/>
      <c r="H1820" s="244">
        <v>5.0460000000000003</v>
      </c>
      <c r="I1820" s="245"/>
      <c r="J1820" s="241"/>
      <c r="K1820" s="241"/>
      <c r="L1820" s="246"/>
      <c r="M1820" s="247"/>
      <c r="N1820" s="248"/>
      <c r="O1820" s="248"/>
      <c r="P1820" s="248"/>
      <c r="Q1820" s="248"/>
      <c r="R1820" s="248"/>
      <c r="S1820" s="248"/>
      <c r="T1820" s="249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50" t="s">
        <v>150</v>
      </c>
      <c r="AU1820" s="250" t="s">
        <v>148</v>
      </c>
      <c r="AV1820" s="14" t="s">
        <v>148</v>
      </c>
      <c r="AW1820" s="14" t="s">
        <v>30</v>
      </c>
      <c r="AX1820" s="14" t="s">
        <v>73</v>
      </c>
      <c r="AY1820" s="250" t="s">
        <v>139</v>
      </c>
    </row>
    <row r="1821" s="13" customFormat="1">
      <c r="A1821" s="13"/>
      <c r="B1821" s="229"/>
      <c r="C1821" s="230"/>
      <c r="D1821" s="231" t="s">
        <v>150</v>
      </c>
      <c r="E1821" s="232" t="s">
        <v>1</v>
      </c>
      <c r="F1821" s="233" t="s">
        <v>2003</v>
      </c>
      <c r="G1821" s="230"/>
      <c r="H1821" s="232" t="s">
        <v>1</v>
      </c>
      <c r="I1821" s="234"/>
      <c r="J1821" s="230"/>
      <c r="K1821" s="230"/>
      <c r="L1821" s="235"/>
      <c r="M1821" s="236"/>
      <c r="N1821" s="237"/>
      <c r="O1821" s="237"/>
      <c r="P1821" s="237"/>
      <c r="Q1821" s="237"/>
      <c r="R1821" s="237"/>
      <c r="S1821" s="237"/>
      <c r="T1821" s="238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39" t="s">
        <v>150</v>
      </c>
      <c r="AU1821" s="239" t="s">
        <v>148</v>
      </c>
      <c r="AV1821" s="13" t="s">
        <v>81</v>
      </c>
      <c r="AW1821" s="13" t="s">
        <v>30</v>
      </c>
      <c r="AX1821" s="13" t="s">
        <v>73</v>
      </c>
      <c r="AY1821" s="239" t="s">
        <v>139</v>
      </c>
    </row>
    <row r="1822" s="14" customFormat="1">
      <c r="A1822" s="14"/>
      <c r="B1822" s="240"/>
      <c r="C1822" s="241"/>
      <c r="D1822" s="231" t="s">
        <v>150</v>
      </c>
      <c r="E1822" s="242" t="s">
        <v>1</v>
      </c>
      <c r="F1822" s="243" t="s">
        <v>2004</v>
      </c>
      <c r="G1822" s="241"/>
      <c r="H1822" s="244">
        <v>5.0800000000000001</v>
      </c>
      <c r="I1822" s="245"/>
      <c r="J1822" s="241"/>
      <c r="K1822" s="241"/>
      <c r="L1822" s="246"/>
      <c r="M1822" s="247"/>
      <c r="N1822" s="248"/>
      <c r="O1822" s="248"/>
      <c r="P1822" s="248"/>
      <c r="Q1822" s="248"/>
      <c r="R1822" s="248"/>
      <c r="S1822" s="248"/>
      <c r="T1822" s="249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50" t="s">
        <v>150</v>
      </c>
      <c r="AU1822" s="250" t="s">
        <v>148</v>
      </c>
      <c r="AV1822" s="14" t="s">
        <v>148</v>
      </c>
      <c r="AW1822" s="14" t="s">
        <v>30</v>
      </c>
      <c r="AX1822" s="14" t="s">
        <v>73</v>
      </c>
      <c r="AY1822" s="250" t="s">
        <v>139</v>
      </c>
    </row>
    <row r="1823" s="13" customFormat="1">
      <c r="A1823" s="13"/>
      <c r="B1823" s="229"/>
      <c r="C1823" s="230"/>
      <c r="D1823" s="231" t="s">
        <v>150</v>
      </c>
      <c r="E1823" s="232" t="s">
        <v>1</v>
      </c>
      <c r="F1823" s="233" t="s">
        <v>2005</v>
      </c>
      <c r="G1823" s="230"/>
      <c r="H1823" s="232" t="s">
        <v>1</v>
      </c>
      <c r="I1823" s="234"/>
      <c r="J1823" s="230"/>
      <c r="K1823" s="230"/>
      <c r="L1823" s="235"/>
      <c r="M1823" s="236"/>
      <c r="N1823" s="237"/>
      <c r="O1823" s="237"/>
      <c r="P1823" s="237"/>
      <c r="Q1823" s="237"/>
      <c r="R1823" s="237"/>
      <c r="S1823" s="237"/>
      <c r="T1823" s="238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39" t="s">
        <v>150</v>
      </c>
      <c r="AU1823" s="239" t="s">
        <v>148</v>
      </c>
      <c r="AV1823" s="13" t="s">
        <v>81</v>
      </c>
      <c r="AW1823" s="13" t="s">
        <v>30</v>
      </c>
      <c r="AX1823" s="13" t="s">
        <v>73</v>
      </c>
      <c r="AY1823" s="239" t="s">
        <v>139</v>
      </c>
    </row>
    <row r="1824" s="14" customFormat="1">
      <c r="A1824" s="14"/>
      <c r="B1824" s="240"/>
      <c r="C1824" s="241"/>
      <c r="D1824" s="231" t="s">
        <v>150</v>
      </c>
      <c r="E1824" s="242" t="s">
        <v>1</v>
      </c>
      <c r="F1824" s="243" t="s">
        <v>2006</v>
      </c>
      <c r="G1824" s="241"/>
      <c r="H1824" s="244">
        <v>3.194</v>
      </c>
      <c r="I1824" s="245"/>
      <c r="J1824" s="241"/>
      <c r="K1824" s="241"/>
      <c r="L1824" s="246"/>
      <c r="M1824" s="247"/>
      <c r="N1824" s="248"/>
      <c r="O1824" s="248"/>
      <c r="P1824" s="248"/>
      <c r="Q1824" s="248"/>
      <c r="R1824" s="248"/>
      <c r="S1824" s="248"/>
      <c r="T1824" s="249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50" t="s">
        <v>150</v>
      </c>
      <c r="AU1824" s="250" t="s">
        <v>148</v>
      </c>
      <c r="AV1824" s="14" t="s">
        <v>148</v>
      </c>
      <c r="AW1824" s="14" t="s">
        <v>30</v>
      </c>
      <c r="AX1824" s="14" t="s">
        <v>73</v>
      </c>
      <c r="AY1824" s="250" t="s">
        <v>139</v>
      </c>
    </row>
    <row r="1825" s="13" customFormat="1">
      <c r="A1825" s="13"/>
      <c r="B1825" s="229"/>
      <c r="C1825" s="230"/>
      <c r="D1825" s="231" t="s">
        <v>150</v>
      </c>
      <c r="E1825" s="232" t="s">
        <v>1</v>
      </c>
      <c r="F1825" s="233" t="s">
        <v>2007</v>
      </c>
      <c r="G1825" s="230"/>
      <c r="H1825" s="232" t="s">
        <v>1</v>
      </c>
      <c r="I1825" s="234"/>
      <c r="J1825" s="230"/>
      <c r="K1825" s="230"/>
      <c r="L1825" s="235"/>
      <c r="M1825" s="236"/>
      <c r="N1825" s="237"/>
      <c r="O1825" s="237"/>
      <c r="P1825" s="237"/>
      <c r="Q1825" s="237"/>
      <c r="R1825" s="237"/>
      <c r="S1825" s="237"/>
      <c r="T1825" s="238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9" t="s">
        <v>150</v>
      </c>
      <c r="AU1825" s="239" t="s">
        <v>148</v>
      </c>
      <c r="AV1825" s="13" t="s">
        <v>81</v>
      </c>
      <c r="AW1825" s="13" t="s">
        <v>30</v>
      </c>
      <c r="AX1825" s="13" t="s">
        <v>73</v>
      </c>
      <c r="AY1825" s="239" t="s">
        <v>139</v>
      </c>
    </row>
    <row r="1826" s="13" customFormat="1">
      <c r="A1826" s="13"/>
      <c r="B1826" s="229"/>
      <c r="C1826" s="230"/>
      <c r="D1826" s="231" t="s">
        <v>150</v>
      </c>
      <c r="E1826" s="232" t="s">
        <v>1</v>
      </c>
      <c r="F1826" s="233" t="s">
        <v>2008</v>
      </c>
      <c r="G1826" s="230"/>
      <c r="H1826" s="232" t="s">
        <v>1</v>
      </c>
      <c r="I1826" s="234"/>
      <c r="J1826" s="230"/>
      <c r="K1826" s="230"/>
      <c r="L1826" s="235"/>
      <c r="M1826" s="236"/>
      <c r="N1826" s="237"/>
      <c r="O1826" s="237"/>
      <c r="P1826" s="237"/>
      <c r="Q1826" s="237"/>
      <c r="R1826" s="237"/>
      <c r="S1826" s="237"/>
      <c r="T1826" s="238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9" t="s">
        <v>150</v>
      </c>
      <c r="AU1826" s="239" t="s">
        <v>148</v>
      </c>
      <c r="AV1826" s="13" t="s">
        <v>81</v>
      </c>
      <c r="AW1826" s="13" t="s">
        <v>30</v>
      </c>
      <c r="AX1826" s="13" t="s">
        <v>73</v>
      </c>
      <c r="AY1826" s="239" t="s">
        <v>139</v>
      </c>
    </row>
    <row r="1827" s="14" customFormat="1">
      <c r="A1827" s="14"/>
      <c r="B1827" s="240"/>
      <c r="C1827" s="241"/>
      <c r="D1827" s="231" t="s">
        <v>150</v>
      </c>
      <c r="E1827" s="242" t="s">
        <v>1</v>
      </c>
      <c r="F1827" s="243" t="s">
        <v>2009</v>
      </c>
      <c r="G1827" s="241"/>
      <c r="H1827" s="244">
        <v>3.8500000000000001</v>
      </c>
      <c r="I1827" s="245"/>
      <c r="J1827" s="241"/>
      <c r="K1827" s="241"/>
      <c r="L1827" s="246"/>
      <c r="M1827" s="247"/>
      <c r="N1827" s="248"/>
      <c r="O1827" s="248"/>
      <c r="P1827" s="248"/>
      <c r="Q1827" s="248"/>
      <c r="R1827" s="248"/>
      <c r="S1827" s="248"/>
      <c r="T1827" s="249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0" t="s">
        <v>150</v>
      </c>
      <c r="AU1827" s="250" t="s">
        <v>148</v>
      </c>
      <c r="AV1827" s="14" t="s">
        <v>148</v>
      </c>
      <c r="AW1827" s="14" t="s">
        <v>30</v>
      </c>
      <c r="AX1827" s="14" t="s">
        <v>73</v>
      </c>
      <c r="AY1827" s="250" t="s">
        <v>139</v>
      </c>
    </row>
    <row r="1828" s="13" customFormat="1">
      <c r="A1828" s="13"/>
      <c r="B1828" s="229"/>
      <c r="C1828" s="230"/>
      <c r="D1828" s="231" t="s">
        <v>150</v>
      </c>
      <c r="E1828" s="232" t="s">
        <v>1</v>
      </c>
      <c r="F1828" s="233" t="s">
        <v>2010</v>
      </c>
      <c r="G1828" s="230"/>
      <c r="H1828" s="232" t="s">
        <v>1</v>
      </c>
      <c r="I1828" s="234"/>
      <c r="J1828" s="230"/>
      <c r="K1828" s="230"/>
      <c r="L1828" s="235"/>
      <c r="M1828" s="236"/>
      <c r="N1828" s="237"/>
      <c r="O1828" s="237"/>
      <c r="P1828" s="237"/>
      <c r="Q1828" s="237"/>
      <c r="R1828" s="237"/>
      <c r="S1828" s="237"/>
      <c r="T1828" s="238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39" t="s">
        <v>150</v>
      </c>
      <c r="AU1828" s="239" t="s">
        <v>148</v>
      </c>
      <c r="AV1828" s="13" t="s">
        <v>81</v>
      </c>
      <c r="AW1828" s="13" t="s">
        <v>30</v>
      </c>
      <c r="AX1828" s="13" t="s">
        <v>73</v>
      </c>
      <c r="AY1828" s="239" t="s">
        <v>139</v>
      </c>
    </row>
    <row r="1829" s="14" customFormat="1">
      <c r="A1829" s="14"/>
      <c r="B1829" s="240"/>
      <c r="C1829" s="241"/>
      <c r="D1829" s="231" t="s">
        <v>150</v>
      </c>
      <c r="E1829" s="242" t="s">
        <v>1</v>
      </c>
      <c r="F1829" s="243" t="s">
        <v>2009</v>
      </c>
      <c r="G1829" s="241"/>
      <c r="H1829" s="244">
        <v>3.8500000000000001</v>
      </c>
      <c r="I1829" s="245"/>
      <c r="J1829" s="241"/>
      <c r="K1829" s="241"/>
      <c r="L1829" s="246"/>
      <c r="M1829" s="247"/>
      <c r="N1829" s="248"/>
      <c r="O1829" s="248"/>
      <c r="P1829" s="248"/>
      <c r="Q1829" s="248"/>
      <c r="R1829" s="248"/>
      <c r="S1829" s="248"/>
      <c r="T1829" s="249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50" t="s">
        <v>150</v>
      </c>
      <c r="AU1829" s="250" t="s">
        <v>148</v>
      </c>
      <c r="AV1829" s="14" t="s">
        <v>148</v>
      </c>
      <c r="AW1829" s="14" t="s">
        <v>30</v>
      </c>
      <c r="AX1829" s="14" t="s">
        <v>73</v>
      </c>
      <c r="AY1829" s="250" t="s">
        <v>139</v>
      </c>
    </row>
    <row r="1830" s="13" customFormat="1">
      <c r="A1830" s="13"/>
      <c r="B1830" s="229"/>
      <c r="C1830" s="230"/>
      <c r="D1830" s="231" t="s">
        <v>150</v>
      </c>
      <c r="E1830" s="232" t="s">
        <v>1</v>
      </c>
      <c r="F1830" s="233" t="s">
        <v>2011</v>
      </c>
      <c r="G1830" s="230"/>
      <c r="H1830" s="232" t="s">
        <v>1</v>
      </c>
      <c r="I1830" s="234"/>
      <c r="J1830" s="230"/>
      <c r="K1830" s="230"/>
      <c r="L1830" s="235"/>
      <c r="M1830" s="236"/>
      <c r="N1830" s="237"/>
      <c r="O1830" s="237"/>
      <c r="P1830" s="237"/>
      <c r="Q1830" s="237"/>
      <c r="R1830" s="237"/>
      <c r="S1830" s="237"/>
      <c r="T1830" s="238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39" t="s">
        <v>150</v>
      </c>
      <c r="AU1830" s="239" t="s">
        <v>148</v>
      </c>
      <c r="AV1830" s="13" t="s">
        <v>81</v>
      </c>
      <c r="AW1830" s="13" t="s">
        <v>30</v>
      </c>
      <c r="AX1830" s="13" t="s">
        <v>73</v>
      </c>
      <c r="AY1830" s="239" t="s">
        <v>139</v>
      </c>
    </row>
    <row r="1831" s="14" customFormat="1">
      <c r="A1831" s="14"/>
      <c r="B1831" s="240"/>
      <c r="C1831" s="241"/>
      <c r="D1831" s="231" t="s">
        <v>150</v>
      </c>
      <c r="E1831" s="242" t="s">
        <v>1</v>
      </c>
      <c r="F1831" s="243" t="s">
        <v>2012</v>
      </c>
      <c r="G1831" s="241"/>
      <c r="H1831" s="244">
        <v>5.25</v>
      </c>
      <c r="I1831" s="245"/>
      <c r="J1831" s="241"/>
      <c r="K1831" s="241"/>
      <c r="L1831" s="246"/>
      <c r="M1831" s="247"/>
      <c r="N1831" s="248"/>
      <c r="O1831" s="248"/>
      <c r="P1831" s="248"/>
      <c r="Q1831" s="248"/>
      <c r="R1831" s="248"/>
      <c r="S1831" s="248"/>
      <c r="T1831" s="249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50" t="s">
        <v>150</v>
      </c>
      <c r="AU1831" s="250" t="s">
        <v>148</v>
      </c>
      <c r="AV1831" s="14" t="s">
        <v>148</v>
      </c>
      <c r="AW1831" s="14" t="s">
        <v>30</v>
      </c>
      <c r="AX1831" s="14" t="s">
        <v>73</v>
      </c>
      <c r="AY1831" s="250" t="s">
        <v>139</v>
      </c>
    </row>
    <row r="1832" s="13" customFormat="1">
      <c r="A1832" s="13"/>
      <c r="B1832" s="229"/>
      <c r="C1832" s="230"/>
      <c r="D1832" s="231" t="s">
        <v>150</v>
      </c>
      <c r="E1832" s="232" t="s">
        <v>1</v>
      </c>
      <c r="F1832" s="233" t="s">
        <v>197</v>
      </c>
      <c r="G1832" s="230"/>
      <c r="H1832" s="232" t="s">
        <v>1</v>
      </c>
      <c r="I1832" s="234"/>
      <c r="J1832" s="230"/>
      <c r="K1832" s="230"/>
      <c r="L1832" s="235"/>
      <c r="M1832" s="236"/>
      <c r="N1832" s="237"/>
      <c r="O1832" s="237"/>
      <c r="P1832" s="237"/>
      <c r="Q1832" s="237"/>
      <c r="R1832" s="237"/>
      <c r="S1832" s="237"/>
      <c r="T1832" s="238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39" t="s">
        <v>150</v>
      </c>
      <c r="AU1832" s="239" t="s">
        <v>148</v>
      </c>
      <c r="AV1832" s="13" t="s">
        <v>81</v>
      </c>
      <c r="AW1832" s="13" t="s">
        <v>30</v>
      </c>
      <c r="AX1832" s="13" t="s">
        <v>73</v>
      </c>
      <c r="AY1832" s="239" t="s">
        <v>139</v>
      </c>
    </row>
    <row r="1833" s="14" customFormat="1">
      <c r="A1833" s="14"/>
      <c r="B1833" s="240"/>
      <c r="C1833" s="241"/>
      <c r="D1833" s="231" t="s">
        <v>150</v>
      </c>
      <c r="E1833" s="242" t="s">
        <v>1</v>
      </c>
      <c r="F1833" s="243" t="s">
        <v>2009</v>
      </c>
      <c r="G1833" s="241"/>
      <c r="H1833" s="244">
        <v>3.8500000000000001</v>
      </c>
      <c r="I1833" s="245"/>
      <c r="J1833" s="241"/>
      <c r="K1833" s="241"/>
      <c r="L1833" s="246"/>
      <c r="M1833" s="247"/>
      <c r="N1833" s="248"/>
      <c r="O1833" s="248"/>
      <c r="P1833" s="248"/>
      <c r="Q1833" s="248"/>
      <c r="R1833" s="248"/>
      <c r="S1833" s="248"/>
      <c r="T1833" s="249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50" t="s">
        <v>150</v>
      </c>
      <c r="AU1833" s="250" t="s">
        <v>148</v>
      </c>
      <c r="AV1833" s="14" t="s">
        <v>148</v>
      </c>
      <c r="AW1833" s="14" t="s">
        <v>30</v>
      </c>
      <c r="AX1833" s="14" t="s">
        <v>73</v>
      </c>
      <c r="AY1833" s="250" t="s">
        <v>139</v>
      </c>
    </row>
    <row r="1834" s="13" customFormat="1">
      <c r="A1834" s="13"/>
      <c r="B1834" s="229"/>
      <c r="C1834" s="230"/>
      <c r="D1834" s="231" t="s">
        <v>150</v>
      </c>
      <c r="E1834" s="232" t="s">
        <v>1</v>
      </c>
      <c r="F1834" s="233" t="s">
        <v>2013</v>
      </c>
      <c r="G1834" s="230"/>
      <c r="H1834" s="232" t="s">
        <v>1</v>
      </c>
      <c r="I1834" s="234"/>
      <c r="J1834" s="230"/>
      <c r="K1834" s="230"/>
      <c r="L1834" s="235"/>
      <c r="M1834" s="236"/>
      <c r="N1834" s="237"/>
      <c r="O1834" s="237"/>
      <c r="P1834" s="237"/>
      <c r="Q1834" s="237"/>
      <c r="R1834" s="237"/>
      <c r="S1834" s="237"/>
      <c r="T1834" s="238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39" t="s">
        <v>150</v>
      </c>
      <c r="AU1834" s="239" t="s">
        <v>148</v>
      </c>
      <c r="AV1834" s="13" t="s">
        <v>81</v>
      </c>
      <c r="AW1834" s="13" t="s">
        <v>30</v>
      </c>
      <c r="AX1834" s="13" t="s">
        <v>73</v>
      </c>
      <c r="AY1834" s="239" t="s">
        <v>139</v>
      </c>
    </row>
    <row r="1835" s="14" customFormat="1">
      <c r="A1835" s="14"/>
      <c r="B1835" s="240"/>
      <c r="C1835" s="241"/>
      <c r="D1835" s="231" t="s">
        <v>150</v>
      </c>
      <c r="E1835" s="242" t="s">
        <v>1</v>
      </c>
      <c r="F1835" s="243" t="s">
        <v>2009</v>
      </c>
      <c r="G1835" s="241"/>
      <c r="H1835" s="244">
        <v>3.8500000000000001</v>
      </c>
      <c r="I1835" s="245"/>
      <c r="J1835" s="241"/>
      <c r="K1835" s="241"/>
      <c r="L1835" s="246"/>
      <c r="M1835" s="247"/>
      <c r="N1835" s="248"/>
      <c r="O1835" s="248"/>
      <c r="P1835" s="248"/>
      <c r="Q1835" s="248"/>
      <c r="R1835" s="248"/>
      <c r="S1835" s="248"/>
      <c r="T1835" s="249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50" t="s">
        <v>150</v>
      </c>
      <c r="AU1835" s="250" t="s">
        <v>148</v>
      </c>
      <c r="AV1835" s="14" t="s">
        <v>148</v>
      </c>
      <c r="AW1835" s="14" t="s">
        <v>30</v>
      </c>
      <c r="AX1835" s="14" t="s">
        <v>73</v>
      </c>
      <c r="AY1835" s="250" t="s">
        <v>139</v>
      </c>
    </row>
    <row r="1836" s="13" customFormat="1">
      <c r="A1836" s="13"/>
      <c r="B1836" s="229"/>
      <c r="C1836" s="230"/>
      <c r="D1836" s="231" t="s">
        <v>150</v>
      </c>
      <c r="E1836" s="232" t="s">
        <v>1</v>
      </c>
      <c r="F1836" s="233" t="s">
        <v>2014</v>
      </c>
      <c r="G1836" s="230"/>
      <c r="H1836" s="232" t="s">
        <v>1</v>
      </c>
      <c r="I1836" s="234"/>
      <c r="J1836" s="230"/>
      <c r="K1836" s="230"/>
      <c r="L1836" s="235"/>
      <c r="M1836" s="236"/>
      <c r="N1836" s="237"/>
      <c r="O1836" s="237"/>
      <c r="P1836" s="237"/>
      <c r="Q1836" s="237"/>
      <c r="R1836" s="237"/>
      <c r="S1836" s="237"/>
      <c r="T1836" s="238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39" t="s">
        <v>150</v>
      </c>
      <c r="AU1836" s="239" t="s">
        <v>148</v>
      </c>
      <c r="AV1836" s="13" t="s">
        <v>81</v>
      </c>
      <c r="AW1836" s="13" t="s">
        <v>30</v>
      </c>
      <c r="AX1836" s="13" t="s">
        <v>73</v>
      </c>
      <c r="AY1836" s="239" t="s">
        <v>139</v>
      </c>
    </row>
    <row r="1837" s="14" customFormat="1">
      <c r="A1837" s="14"/>
      <c r="B1837" s="240"/>
      <c r="C1837" s="241"/>
      <c r="D1837" s="231" t="s">
        <v>150</v>
      </c>
      <c r="E1837" s="242" t="s">
        <v>1</v>
      </c>
      <c r="F1837" s="243" t="s">
        <v>2009</v>
      </c>
      <c r="G1837" s="241"/>
      <c r="H1837" s="244">
        <v>3.8500000000000001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0" t="s">
        <v>150</v>
      </c>
      <c r="AU1837" s="250" t="s">
        <v>148</v>
      </c>
      <c r="AV1837" s="14" t="s">
        <v>148</v>
      </c>
      <c r="AW1837" s="14" t="s">
        <v>30</v>
      </c>
      <c r="AX1837" s="14" t="s">
        <v>73</v>
      </c>
      <c r="AY1837" s="250" t="s">
        <v>139</v>
      </c>
    </row>
    <row r="1838" s="15" customFormat="1">
      <c r="A1838" s="15"/>
      <c r="B1838" s="251"/>
      <c r="C1838" s="252"/>
      <c r="D1838" s="231" t="s">
        <v>150</v>
      </c>
      <c r="E1838" s="253" t="s">
        <v>1</v>
      </c>
      <c r="F1838" s="254" t="s">
        <v>164</v>
      </c>
      <c r="G1838" s="252"/>
      <c r="H1838" s="255">
        <v>60.917000000000002</v>
      </c>
      <c r="I1838" s="256"/>
      <c r="J1838" s="252"/>
      <c r="K1838" s="252"/>
      <c r="L1838" s="257"/>
      <c r="M1838" s="258"/>
      <c r="N1838" s="259"/>
      <c r="O1838" s="259"/>
      <c r="P1838" s="259"/>
      <c r="Q1838" s="259"/>
      <c r="R1838" s="259"/>
      <c r="S1838" s="259"/>
      <c r="T1838" s="260"/>
      <c r="U1838" s="15"/>
      <c r="V1838" s="15"/>
      <c r="W1838" s="15"/>
      <c r="X1838" s="15"/>
      <c r="Y1838" s="15"/>
      <c r="Z1838" s="15"/>
      <c r="AA1838" s="15"/>
      <c r="AB1838" s="15"/>
      <c r="AC1838" s="15"/>
      <c r="AD1838" s="15"/>
      <c r="AE1838" s="15"/>
      <c r="AT1838" s="261" t="s">
        <v>150</v>
      </c>
      <c r="AU1838" s="261" t="s">
        <v>148</v>
      </c>
      <c r="AV1838" s="15" t="s">
        <v>147</v>
      </c>
      <c r="AW1838" s="15" t="s">
        <v>30</v>
      </c>
      <c r="AX1838" s="15" t="s">
        <v>81</v>
      </c>
      <c r="AY1838" s="261" t="s">
        <v>139</v>
      </c>
    </row>
    <row r="1839" s="2" customFormat="1" ht="24.15" customHeight="1">
      <c r="A1839" s="38"/>
      <c r="B1839" s="39"/>
      <c r="C1839" s="215" t="s">
        <v>2040</v>
      </c>
      <c r="D1839" s="215" t="s">
        <v>143</v>
      </c>
      <c r="E1839" s="216" t="s">
        <v>2041</v>
      </c>
      <c r="F1839" s="217" t="s">
        <v>2042</v>
      </c>
      <c r="G1839" s="218" t="s">
        <v>160</v>
      </c>
      <c r="H1839" s="219">
        <v>60.917000000000002</v>
      </c>
      <c r="I1839" s="220"/>
      <c r="J1839" s="221">
        <f>ROUND(I1839*H1839,2)</f>
        <v>0</v>
      </c>
      <c r="K1839" s="222"/>
      <c r="L1839" s="44"/>
      <c r="M1839" s="223" t="s">
        <v>1</v>
      </c>
      <c r="N1839" s="224" t="s">
        <v>39</v>
      </c>
      <c r="O1839" s="91"/>
      <c r="P1839" s="225">
        <f>O1839*H1839</f>
        <v>0</v>
      </c>
      <c r="Q1839" s="225">
        <v>0.00029</v>
      </c>
      <c r="R1839" s="225">
        <f>Q1839*H1839</f>
        <v>0.01766593</v>
      </c>
      <c r="S1839" s="225">
        <v>0</v>
      </c>
      <c r="T1839" s="226">
        <f>S1839*H1839</f>
        <v>0</v>
      </c>
      <c r="U1839" s="38"/>
      <c r="V1839" s="38"/>
      <c r="W1839" s="38"/>
      <c r="X1839" s="38"/>
      <c r="Y1839" s="38"/>
      <c r="Z1839" s="38"/>
      <c r="AA1839" s="38"/>
      <c r="AB1839" s="38"/>
      <c r="AC1839" s="38"/>
      <c r="AD1839" s="38"/>
      <c r="AE1839" s="38"/>
      <c r="AR1839" s="227" t="s">
        <v>278</v>
      </c>
      <c r="AT1839" s="227" t="s">
        <v>143</v>
      </c>
      <c r="AU1839" s="227" t="s">
        <v>148</v>
      </c>
      <c r="AY1839" s="17" t="s">
        <v>139</v>
      </c>
      <c r="BE1839" s="228">
        <f>IF(N1839="základní",J1839,0)</f>
        <v>0</v>
      </c>
      <c r="BF1839" s="228">
        <f>IF(N1839="snížená",J1839,0)</f>
        <v>0</v>
      </c>
      <c r="BG1839" s="228">
        <f>IF(N1839="zákl. přenesená",J1839,0)</f>
        <v>0</v>
      </c>
      <c r="BH1839" s="228">
        <f>IF(N1839="sníž. přenesená",J1839,0)</f>
        <v>0</v>
      </c>
      <c r="BI1839" s="228">
        <f>IF(N1839="nulová",J1839,0)</f>
        <v>0</v>
      </c>
      <c r="BJ1839" s="17" t="s">
        <v>148</v>
      </c>
      <c r="BK1839" s="228">
        <f>ROUND(I1839*H1839,2)</f>
        <v>0</v>
      </c>
      <c r="BL1839" s="17" t="s">
        <v>278</v>
      </c>
      <c r="BM1839" s="227" t="s">
        <v>2043</v>
      </c>
    </row>
    <row r="1840" s="13" customFormat="1">
      <c r="A1840" s="13"/>
      <c r="B1840" s="229"/>
      <c r="C1840" s="230"/>
      <c r="D1840" s="231" t="s">
        <v>150</v>
      </c>
      <c r="E1840" s="232" t="s">
        <v>1</v>
      </c>
      <c r="F1840" s="233" t="s">
        <v>1995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150</v>
      </c>
      <c r="AU1840" s="239" t="s">
        <v>148</v>
      </c>
      <c r="AV1840" s="13" t="s">
        <v>81</v>
      </c>
      <c r="AW1840" s="13" t="s">
        <v>30</v>
      </c>
      <c r="AX1840" s="13" t="s">
        <v>73</v>
      </c>
      <c r="AY1840" s="239" t="s">
        <v>139</v>
      </c>
    </row>
    <row r="1841" s="14" customFormat="1">
      <c r="A1841" s="14"/>
      <c r="B1841" s="240"/>
      <c r="C1841" s="241"/>
      <c r="D1841" s="231" t="s">
        <v>150</v>
      </c>
      <c r="E1841" s="242" t="s">
        <v>1</v>
      </c>
      <c r="F1841" s="243" t="s">
        <v>1996</v>
      </c>
      <c r="G1841" s="241"/>
      <c r="H1841" s="244">
        <v>6.3289999999999997</v>
      </c>
      <c r="I1841" s="245"/>
      <c r="J1841" s="241"/>
      <c r="K1841" s="241"/>
      <c r="L1841" s="246"/>
      <c r="M1841" s="247"/>
      <c r="N1841" s="248"/>
      <c r="O1841" s="248"/>
      <c r="P1841" s="248"/>
      <c r="Q1841" s="248"/>
      <c r="R1841" s="248"/>
      <c r="S1841" s="248"/>
      <c r="T1841" s="249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0" t="s">
        <v>150</v>
      </c>
      <c r="AU1841" s="250" t="s">
        <v>148</v>
      </c>
      <c r="AV1841" s="14" t="s">
        <v>148</v>
      </c>
      <c r="AW1841" s="14" t="s">
        <v>30</v>
      </c>
      <c r="AX1841" s="14" t="s">
        <v>73</v>
      </c>
      <c r="AY1841" s="250" t="s">
        <v>139</v>
      </c>
    </row>
    <row r="1842" s="13" customFormat="1">
      <c r="A1842" s="13"/>
      <c r="B1842" s="229"/>
      <c r="C1842" s="230"/>
      <c r="D1842" s="231" t="s">
        <v>150</v>
      </c>
      <c r="E1842" s="232" t="s">
        <v>1</v>
      </c>
      <c r="F1842" s="233" t="s">
        <v>1997</v>
      </c>
      <c r="G1842" s="230"/>
      <c r="H1842" s="232" t="s">
        <v>1</v>
      </c>
      <c r="I1842" s="234"/>
      <c r="J1842" s="230"/>
      <c r="K1842" s="230"/>
      <c r="L1842" s="235"/>
      <c r="M1842" s="236"/>
      <c r="N1842" s="237"/>
      <c r="O1842" s="237"/>
      <c r="P1842" s="237"/>
      <c r="Q1842" s="237"/>
      <c r="R1842" s="237"/>
      <c r="S1842" s="237"/>
      <c r="T1842" s="238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39" t="s">
        <v>150</v>
      </c>
      <c r="AU1842" s="239" t="s">
        <v>148</v>
      </c>
      <c r="AV1842" s="13" t="s">
        <v>81</v>
      </c>
      <c r="AW1842" s="13" t="s">
        <v>30</v>
      </c>
      <c r="AX1842" s="13" t="s">
        <v>73</v>
      </c>
      <c r="AY1842" s="239" t="s">
        <v>139</v>
      </c>
    </row>
    <row r="1843" s="14" customFormat="1">
      <c r="A1843" s="14"/>
      <c r="B1843" s="240"/>
      <c r="C1843" s="241"/>
      <c r="D1843" s="231" t="s">
        <v>150</v>
      </c>
      <c r="E1843" s="242" t="s">
        <v>1</v>
      </c>
      <c r="F1843" s="243" t="s">
        <v>1998</v>
      </c>
      <c r="G1843" s="241"/>
      <c r="H1843" s="244">
        <v>5.3220000000000001</v>
      </c>
      <c r="I1843" s="245"/>
      <c r="J1843" s="241"/>
      <c r="K1843" s="241"/>
      <c r="L1843" s="246"/>
      <c r="M1843" s="247"/>
      <c r="N1843" s="248"/>
      <c r="O1843" s="248"/>
      <c r="P1843" s="248"/>
      <c r="Q1843" s="248"/>
      <c r="R1843" s="248"/>
      <c r="S1843" s="248"/>
      <c r="T1843" s="249"/>
      <c r="U1843" s="14"/>
      <c r="V1843" s="14"/>
      <c r="W1843" s="14"/>
      <c r="X1843" s="14"/>
      <c r="Y1843" s="14"/>
      <c r="Z1843" s="14"/>
      <c r="AA1843" s="14"/>
      <c r="AB1843" s="14"/>
      <c r="AC1843" s="14"/>
      <c r="AD1843" s="14"/>
      <c r="AE1843" s="14"/>
      <c r="AT1843" s="250" t="s">
        <v>150</v>
      </c>
      <c r="AU1843" s="250" t="s">
        <v>148</v>
      </c>
      <c r="AV1843" s="14" t="s">
        <v>148</v>
      </c>
      <c r="AW1843" s="14" t="s">
        <v>30</v>
      </c>
      <c r="AX1843" s="14" t="s">
        <v>73</v>
      </c>
      <c r="AY1843" s="250" t="s">
        <v>139</v>
      </c>
    </row>
    <row r="1844" s="13" customFormat="1">
      <c r="A1844" s="13"/>
      <c r="B1844" s="229"/>
      <c r="C1844" s="230"/>
      <c r="D1844" s="231" t="s">
        <v>150</v>
      </c>
      <c r="E1844" s="232" t="s">
        <v>1</v>
      </c>
      <c r="F1844" s="233" t="s">
        <v>1999</v>
      </c>
      <c r="G1844" s="230"/>
      <c r="H1844" s="232" t="s">
        <v>1</v>
      </c>
      <c r="I1844" s="234"/>
      <c r="J1844" s="230"/>
      <c r="K1844" s="230"/>
      <c r="L1844" s="235"/>
      <c r="M1844" s="236"/>
      <c r="N1844" s="237"/>
      <c r="O1844" s="237"/>
      <c r="P1844" s="237"/>
      <c r="Q1844" s="237"/>
      <c r="R1844" s="237"/>
      <c r="S1844" s="237"/>
      <c r="T1844" s="238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39" t="s">
        <v>150</v>
      </c>
      <c r="AU1844" s="239" t="s">
        <v>148</v>
      </c>
      <c r="AV1844" s="13" t="s">
        <v>81</v>
      </c>
      <c r="AW1844" s="13" t="s">
        <v>30</v>
      </c>
      <c r="AX1844" s="13" t="s">
        <v>73</v>
      </c>
      <c r="AY1844" s="239" t="s">
        <v>139</v>
      </c>
    </row>
    <row r="1845" s="14" customFormat="1">
      <c r="A1845" s="14"/>
      <c r="B1845" s="240"/>
      <c r="C1845" s="241"/>
      <c r="D1845" s="231" t="s">
        <v>150</v>
      </c>
      <c r="E1845" s="242" t="s">
        <v>1</v>
      </c>
      <c r="F1845" s="243" t="s">
        <v>2000</v>
      </c>
      <c r="G1845" s="241"/>
      <c r="H1845" s="244">
        <v>11.446</v>
      </c>
      <c r="I1845" s="245"/>
      <c r="J1845" s="241"/>
      <c r="K1845" s="241"/>
      <c r="L1845" s="246"/>
      <c r="M1845" s="247"/>
      <c r="N1845" s="248"/>
      <c r="O1845" s="248"/>
      <c r="P1845" s="248"/>
      <c r="Q1845" s="248"/>
      <c r="R1845" s="248"/>
      <c r="S1845" s="248"/>
      <c r="T1845" s="249"/>
      <c r="U1845" s="14"/>
      <c r="V1845" s="14"/>
      <c r="W1845" s="14"/>
      <c r="X1845" s="14"/>
      <c r="Y1845" s="14"/>
      <c r="Z1845" s="14"/>
      <c r="AA1845" s="14"/>
      <c r="AB1845" s="14"/>
      <c r="AC1845" s="14"/>
      <c r="AD1845" s="14"/>
      <c r="AE1845" s="14"/>
      <c r="AT1845" s="250" t="s">
        <v>150</v>
      </c>
      <c r="AU1845" s="250" t="s">
        <v>148</v>
      </c>
      <c r="AV1845" s="14" t="s">
        <v>148</v>
      </c>
      <c r="AW1845" s="14" t="s">
        <v>30</v>
      </c>
      <c r="AX1845" s="14" t="s">
        <v>73</v>
      </c>
      <c r="AY1845" s="250" t="s">
        <v>139</v>
      </c>
    </row>
    <row r="1846" s="13" customFormat="1">
      <c r="A1846" s="13"/>
      <c r="B1846" s="229"/>
      <c r="C1846" s="230"/>
      <c r="D1846" s="231" t="s">
        <v>150</v>
      </c>
      <c r="E1846" s="232" t="s">
        <v>1</v>
      </c>
      <c r="F1846" s="233" t="s">
        <v>2001</v>
      </c>
      <c r="G1846" s="230"/>
      <c r="H1846" s="232" t="s">
        <v>1</v>
      </c>
      <c r="I1846" s="234"/>
      <c r="J1846" s="230"/>
      <c r="K1846" s="230"/>
      <c r="L1846" s="235"/>
      <c r="M1846" s="236"/>
      <c r="N1846" s="237"/>
      <c r="O1846" s="237"/>
      <c r="P1846" s="237"/>
      <c r="Q1846" s="237"/>
      <c r="R1846" s="237"/>
      <c r="S1846" s="237"/>
      <c r="T1846" s="238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39" t="s">
        <v>150</v>
      </c>
      <c r="AU1846" s="239" t="s">
        <v>148</v>
      </c>
      <c r="AV1846" s="13" t="s">
        <v>81</v>
      </c>
      <c r="AW1846" s="13" t="s">
        <v>30</v>
      </c>
      <c r="AX1846" s="13" t="s">
        <v>73</v>
      </c>
      <c r="AY1846" s="239" t="s">
        <v>139</v>
      </c>
    </row>
    <row r="1847" s="14" customFormat="1">
      <c r="A1847" s="14"/>
      <c r="B1847" s="240"/>
      <c r="C1847" s="241"/>
      <c r="D1847" s="231" t="s">
        <v>150</v>
      </c>
      <c r="E1847" s="242" t="s">
        <v>1</v>
      </c>
      <c r="F1847" s="243" t="s">
        <v>2002</v>
      </c>
      <c r="G1847" s="241"/>
      <c r="H1847" s="244">
        <v>5.0460000000000003</v>
      </c>
      <c r="I1847" s="245"/>
      <c r="J1847" s="241"/>
      <c r="K1847" s="241"/>
      <c r="L1847" s="246"/>
      <c r="M1847" s="247"/>
      <c r="N1847" s="248"/>
      <c r="O1847" s="248"/>
      <c r="P1847" s="248"/>
      <c r="Q1847" s="248"/>
      <c r="R1847" s="248"/>
      <c r="S1847" s="248"/>
      <c r="T1847" s="249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0" t="s">
        <v>150</v>
      </c>
      <c r="AU1847" s="250" t="s">
        <v>148</v>
      </c>
      <c r="AV1847" s="14" t="s">
        <v>148</v>
      </c>
      <c r="AW1847" s="14" t="s">
        <v>30</v>
      </c>
      <c r="AX1847" s="14" t="s">
        <v>73</v>
      </c>
      <c r="AY1847" s="250" t="s">
        <v>139</v>
      </c>
    </row>
    <row r="1848" s="13" customFormat="1">
      <c r="A1848" s="13"/>
      <c r="B1848" s="229"/>
      <c r="C1848" s="230"/>
      <c r="D1848" s="231" t="s">
        <v>150</v>
      </c>
      <c r="E1848" s="232" t="s">
        <v>1</v>
      </c>
      <c r="F1848" s="233" t="s">
        <v>2003</v>
      </c>
      <c r="G1848" s="230"/>
      <c r="H1848" s="232" t="s">
        <v>1</v>
      </c>
      <c r="I1848" s="234"/>
      <c r="J1848" s="230"/>
      <c r="K1848" s="230"/>
      <c r="L1848" s="235"/>
      <c r="M1848" s="236"/>
      <c r="N1848" s="237"/>
      <c r="O1848" s="237"/>
      <c r="P1848" s="237"/>
      <c r="Q1848" s="237"/>
      <c r="R1848" s="237"/>
      <c r="S1848" s="237"/>
      <c r="T1848" s="238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39" t="s">
        <v>150</v>
      </c>
      <c r="AU1848" s="239" t="s">
        <v>148</v>
      </c>
      <c r="AV1848" s="13" t="s">
        <v>81</v>
      </c>
      <c r="AW1848" s="13" t="s">
        <v>30</v>
      </c>
      <c r="AX1848" s="13" t="s">
        <v>73</v>
      </c>
      <c r="AY1848" s="239" t="s">
        <v>139</v>
      </c>
    </row>
    <row r="1849" s="14" customFormat="1">
      <c r="A1849" s="14"/>
      <c r="B1849" s="240"/>
      <c r="C1849" s="241"/>
      <c r="D1849" s="231" t="s">
        <v>150</v>
      </c>
      <c r="E1849" s="242" t="s">
        <v>1</v>
      </c>
      <c r="F1849" s="243" t="s">
        <v>2004</v>
      </c>
      <c r="G1849" s="241"/>
      <c r="H1849" s="244">
        <v>5.0800000000000001</v>
      </c>
      <c r="I1849" s="245"/>
      <c r="J1849" s="241"/>
      <c r="K1849" s="241"/>
      <c r="L1849" s="246"/>
      <c r="M1849" s="247"/>
      <c r="N1849" s="248"/>
      <c r="O1849" s="248"/>
      <c r="P1849" s="248"/>
      <c r="Q1849" s="248"/>
      <c r="R1849" s="248"/>
      <c r="S1849" s="248"/>
      <c r="T1849" s="249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50" t="s">
        <v>150</v>
      </c>
      <c r="AU1849" s="250" t="s">
        <v>148</v>
      </c>
      <c r="AV1849" s="14" t="s">
        <v>148</v>
      </c>
      <c r="AW1849" s="14" t="s">
        <v>30</v>
      </c>
      <c r="AX1849" s="14" t="s">
        <v>73</v>
      </c>
      <c r="AY1849" s="250" t="s">
        <v>139</v>
      </c>
    </row>
    <row r="1850" s="13" customFormat="1">
      <c r="A1850" s="13"/>
      <c r="B1850" s="229"/>
      <c r="C1850" s="230"/>
      <c r="D1850" s="231" t="s">
        <v>150</v>
      </c>
      <c r="E1850" s="232" t="s">
        <v>1</v>
      </c>
      <c r="F1850" s="233" t="s">
        <v>2005</v>
      </c>
      <c r="G1850" s="230"/>
      <c r="H1850" s="232" t="s">
        <v>1</v>
      </c>
      <c r="I1850" s="234"/>
      <c r="J1850" s="230"/>
      <c r="K1850" s="230"/>
      <c r="L1850" s="235"/>
      <c r="M1850" s="236"/>
      <c r="N1850" s="237"/>
      <c r="O1850" s="237"/>
      <c r="P1850" s="237"/>
      <c r="Q1850" s="237"/>
      <c r="R1850" s="237"/>
      <c r="S1850" s="237"/>
      <c r="T1850" s="238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39" t="s">
        <v>150</v>
      </c>
      <c r="AU1850" s="239" t="s">
        <v>148</v>
      </c>
      <c r="AV1850" s="13" t="s">
        <v>81</v>
      </c>
      <c r="AW1850" s="13" t="s">
        <v>30</v>
      </c>
      <c r="AX1850" s="13" t="s">
        <v>73</v>
      </c>
      <c r="AY1850" s="239" t="s">
        <v>139</v>
      </c>
    </row>
    <row r="1851" s="14" customFormat="1">
      <c r="A1851" s="14"/>
      <c r="B1851" s="240"/>
      <c r="C1851" s="241"/>
      <c r="D1851" s="231" t="s">
        <v>150</v>
      </c>
      <c r="E1851" s="242" t="s">
        <v>1</v>
      </c>
      <c r="F1851" s="243" t="s">
        <v>2006</v>
      </c>
      <c r="G1851" s="241"/>
      <c r="H1851" s="244">
        <v>3.194</v>
      </c>
      <c r="I1851" s="245"/>
      <c r="J1851" s="241"/>
      <c r="K1851" s="241"/>
      <c r="L1851" s="246"/>
      <c r="M1851" s="247"/>
      <c r="N1851" s="248"/>
      <c r="O1851" s="248"/>
      <c r="P1851" s="248"/>
      <c r="Q1851" s="248"/>
      <c r="R1851" s="248"/>
      <c r="S1851" s="248"/>
      <c r="T1851" s="249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0" t="s">
        <v>150</v>
      </c>
      <c r="AU1851" s="250" t="s">
        <v>148</v>
      </c>
      <c r="AV1851" s="14" t="s">
        <v>148</v>
      </c>
      <c r="AW1851" s="14" t="s">
        <v>30</v>
      </c>
      <c r="AX1851" s="14" t="s">
        <v>73</v>
      </c>
      <c r="AY1851" s="250" t="s">
        <v>139</v>
      </c>
    </row>
    <row r="1852" s="13" customFormat="1">
      <c r="A1852" s="13"/>
      <c r="B1852" s="229"/>
      <c r="C1852" s="230"/>
      <c r="D1852" s="231" t="s">
        <v>150</v>
      </c>
      <c r="E1852" s="232" t="s">
        <v>1</v>
      </c>
      <c r="F1852" s="233" t="s">
        <v>2007</v>
      </c>
      <c r="G1852" s="230"/>
      <c r="H1852" s="232" t="s">
        <v>1</v>
      </c>
      <c r="I1852" s="234"/>
      <c r="J1852" s="230"/>
      <c r="K1852" s="230"/>
      <c r="L1852" s="235"/>
      <c r="M1852" s="236"/>
      <c r="N1852" s="237"/>
      <c r="O1852" s="237"/>
      <c r="P1852" s="237"/>
      <c r="Q1852" s="237"/>
      <c r="R1852" s="237"/>
      <c r="S1852" s="237"/>
      <c r="T1852" s="238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39" t="s">
        <v>150</v>
      </c>
      <c r="AU1852" s="239" t="s">
        <v>148</v>
      </c>
      <c r="AV1852" s="13" t="s">
        <v>81</v>
      </c>
      <c r="AW1852" s="13" t="s">
        <v>30</v>
      </c>
      <c r="AX1852" s="13" t="s">
        <v>73</v>
      </c>
      <c r="AY1852" s="239" t="s">
        <v>139</v>
      </c>
    </row>
    <row r="1853" s="13" customFormat="1">
      <c r="A1853" s="13"/>
      <c r="B1853" s="229"/>
      <c r="C1853" s="230"/>
      <c r="D1853" s="231" t="s">
        <v>150</v>
      </c>
      <c r="E1853" s="232" t="s">
        <v>1</v>
      </c>
      <c r="F1853" s="233" t="s">
        <v>2008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150</v>
      </c>
      <c r="AU1853" s="239" t="s">
        <v>148</v>
      </c>
      <c r="AV1853" s="13" t="s">
        <v>81</v>
      </c>
      <c r="AW1853" s="13" t="s">
        <v>30</v>
      </c>
      <c r="AX1853" s="13" t="s">
        <v>73</v>
      </c>
      <c r="AY1853" s="239" t="s">
        <v>139</v>
      </c>
    </row>
    <row r="1854" s="14" customFormat="1">
      <c r="A1854" s="14"/>
      <c r="B1854" s="240"/>
      <c r="C1854" s="241"/>
      <c r="D1854" s="231" t="s">
        <v>150</v>
      </c>
      <c r="E1854" s="242" t="s">
        <v>1</v>
      </c>
      <c r="F1854" s="243" t="s">
        <v>2009</v>
      </c>
      <c r="G1854" s="241"/>
      <c r="H1854" s="244">
        <v>3.8500000000000001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150</v>
      </c>
      <c r="AU1854" s="250" t="s">
        <v>148</v>
      </c>
      <c r="AV1854" s="14" t="s">
        <v>148</v>
      </c>
      <c r="AW1854" s="14" t="s">
        <v>30</v>
      </c>
      <c r="AX1854" s="14" t="s">
        <v>73</v>
      </c>
      <c r="AY1854" s="250" t="s">
        <v>139</v>
      </c>
    </row>
    <row r="1855" s="13" customFormat="1">
      <c r="A1855" s="13"/>
      <c r="B1855" s="229"/>
      <c r="C1855" s="230"/>
      <c r="D1855" s="231" t="s">
        <v>150</v>
      </c>
      <c r="E1855" s="232" t="s">
        <v>1</v>
      </c>
      <c r="F1855" s="233" t="s">
        <v>2010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150</v>
      </c>
      <c r="AU1855" s="239" t="s">
        <v>148</v>
      </c>
      <c r="AV1855" s="13" t="s">
        <v>81</v>
      </c>
      <c r="AW1855" s="13" t="s">
        <v>30</v>
      </c>
      <c r="AX1855" s="13" t="s">
        <v>73</v>
      </c>
      <c r="AY1855" s="239" t="s">
        <v>139</v>
      </c>
    </row>
    <row r="1856" s="14" customFormat="1">
      <c r="A1856" s="14"/>
      <c r="B1856" s="240"/>
      <c r="C1856" s="241"/>
      <c r="D1856" s="231" t="s">
        <v>150</v>
      </c>
      <c r="E1856" s="242" t="s">
        <v>1</v>
      </c>
      <c r="F1856" s="243" t="s">
        <v>2009</v>
      </c>
      <c r="G1856" s="241"/>
      <c r="H1856" s="244">
        <v>3.8500000000000001</v>
      </c>
      <c r="I1856" s="245"/>
      <c r="J1856" s="241"/>
      <c r="K1856" s="241"/>
      <c r="L1856" s="246"/>
      <c r="M1856" s="247"/>
      <c r="N1856" s="248"/>
      <c r="O1856" s="248"/>
      <c r="P1856" s="248"/>
      <c r="Q1856" s="248"/>
      <c r="R1856" s="248"/>
      <c r="S1856" s="248"/>
      <c r="T1856" s="249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50" t="s">
        <v>150</v>
      </c>
      <c r="AU1856" s="250" t="s">
        <v>148</v>
      </c>
      <c r="AV1856" s="14" t="s">
        <v>148</v>
      </c>
      <c r="AW1856" s="14" t="s">
        <v>30</v>
      </c>
      <c r="AX1856" s="14" t="s">
        <v>73</v>
      </c>
      <c r="AY1856" s="250" t="s">
        <v>139</v>
      </c>
    </row>
    <row r="1857" s="13" customFormat="1">
      <c r="A1857" s="13"/>
      <c r="B1857" s="229"/>
      <c r="C1857" s="230"/>
      <c r="D1857" s="231" t="s">
        <v>150</v>
      </c>
      <c r="E1857" s="232" t="s">
        <v>1</v>
      </c>
      <c r="F1857" s="233" t="s">
        <v>2011</v>
      </c>
      <c r="G1857" s="230"/>
      <c r="H1857" s="232" t="s">
        <v>1</v>
      </c>
      <c r="I1857" s="234"/>
      <c r="J1857" s="230"/>
      <c r="K1857" s="230"/>
      <c r="L1857" s="235"/>
      <c r="M1857" s="236"/>
      <c r="N1857" s="237"/>
      <c r="O1857" s="237"/>
      <c r="P1857" s="237"/>
      <c r="Q1857" s="237"/>
      <c r="R1857" s="237"/>
      <c r="S1857" s="237"/>
      <c r="T1857" s="238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T1857" s="239" t="s">
        <v>150</v>
      </c>
      <c r="AU1857" s="239" t="s">
        <v>148</v>
      </c>
      <c r="AV1857" s="13" t="s">
        <v>81</v>
      </c>
      <c r="AW1857" s="13" t="s">
        <v>30</v>
      </c>
      <c r="AX1857" s="13" t="s">
        <v>73</v>
      </c>
      <c r="AY1857" s="239" t="s">
        <v>139</v>
      </c>
    </row>
    <row r="1858" s="14" customFormat="1">
      <c r="A1858" s="14"/>
      <c r="B1858" s="240"/>
      <c r="C1858" s="241"/>
      <c r="D1858" s="231" t="s">
        <v>150</v>
      </c>
      <c r="E1858" s="242" t="s">
        <v>1</v>
      </c>
      <c r="F1858" s="243" t="s">
        <v>2012</v>
      </c>
      <c r="G1858" s="241"/>
      <c r="H1858" s="244">
        <v>5.25</v>
      </c>
      <c r="I1858" s="245"/>
      <c r="J1858" s="241"/>
      <c r="K1858" s="241"/>
      <c r="L1858" s="246"/>
      <c r="M1858" s="247"/>
      <c r="N1858" s="248"/>
      <c r="O1858" s="248"/>
      <c r="P1858" s="248"/>
      <c r="Q1858" s="248"/>
      <c r="R1858" s="248"/>
      <c r="S1858" s="248"/>
      <c r="T1858" s="249"/>
      <c r="U1858" s="14"/>
      <c r="V1858" s="14"/>
      <c r="W1858" s="14"/>
      <c r="X1858" s="14"/>
      <c r="Y1858" s="14"/>
      <c r="Z1858" s="14"/>
      <c r="AA1858" s="14"/>
      <c r="AB1858" s="14"/>
      <c r="AC1858" s="14"/>
      <c r="AD1858" s="14"/>
      <c r="AE1858" s="14"/>
      <c r="AT1858" s="250" t="s">
        <v>150</v>
      </c>
      <c r="AU1858" s="250" t="s">
        <v>148</v>
      </c>
      <c r="AV1858" s="14" t="s">
        <v>148</v>
      </c>
      <c r="AW1858" s="14" t="s">
        <v>30</v>
      </c>
      <c r="AX1858" s="14" t="s">
        <v>73</v>
      </c>
      <c r="AY1858" s="250" t="s">
        <v>139</v>
      </c>
    </row>
    <row r="1859" s="13" customFormat="1">
      <c r="A1859" s="13"/>
      <c r="B1859" s="229"/>
      <c r="C1859" s="230"/>
      <c r="D1859" s="231" t="s">
        <v>150</v>
      </c>
      <c r="E1859" s="232" t="s">
        <v>1</v>
      </c>
      <c r="F1859" s="233" t="s">
        <v>197</v>
      </c>
      <c r="G1859" s="230"/>
      <c r="H1859" s="232" t="s">
        <v>1</v>
      </c>
      <c r="I1859" s="234"/>
      <c r="J1859" s="230"/>
      <c r="K1859" s="230"/>
      <c r="L1859" s="235"/>
      <c r="M1859" s="236"/>
      <c r="N1859" s="237"/>
      <c r="O1859" s="237"/>
      <c r="P1859" s="237"/>
      <c r="Q1859" s="237"/>
      <c r="R1859" s="237"/>
      <c r="S1859" s="237"/>
      <c r="T1859" s="238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39" t="s">
        <v>150</v>
      </c>
      <c r="AU1859" s="239" t="s">
        <v>148</v>
      </c>
      <c r="AV1859" s="13" t="s">
        <v>81</v>
      </c>
      <c r="AW1859" s="13" t="s">
        <v>30</v>
      </c>
      <c r="AX1859" s="13" t="s">
        <v>73</v>
      </c>
      <c r="AY1859" s="239" t="s">
        <v>139</v>
      </c>
    </row>
    <row r="1860" s="14" customFormat="1">
      <c r="A1860" s="14"/>
      <c r="B1860" s="240"/>
      <c r="C1860" s="241"/>
      <c r="D1860" s="231" t="s">
        <v>150</v>
      </c>
      <c r="E1860" s="242" t="s">
        <v>1</v>
      </c>
      <c r="F1860" s="243" t="s">
        <v>2009</v>
      </c>
      <c r="G1860" s="241"/>
      <c r="H1860" s="244">
        <v>3.8500000000000001</v>
      </c>
      <c r="I1860" s="245"/>
      <c r="J1860" s="241"/>
      <c r="K1860" s="241"/>
      <c r="L1860" s="246"/>
      <c r="M1860" s="247"/>
      <c r="N1860" s="248"/>
      <c r="O1860" s="248"/>
      <c r="P1860" s="248"/>
      <c r="Q1860" s="248"/>
      <c r="R1860" s="248"/>
      <c r="S1860" s="248"/>
      <c r="T1860" s="249"/>
      <c r="U1860" s="14"/>
      <c r="V1860" s="14"/>
      <c r="W1860" s="14"/>
      <c r="X1860" s="14"/>
      <c r="Y1860" s="14"/>
      <c r="Z1860" s="14"/>
      <c r="AA1860" s="14"/>
      <c r="AB1860" s="14"/>
      <c r="AC1860" s="14"/>
      <c r="AD1860" s="14"/>
      <c r="AE1860" s="14"/>
      <c r="AT1860" s="250" t="s">
        <v>150</v>
      </c>
      <c r="AU1860" s="250" t="s">
        <v>148</v>
      </c>
      <c r="AV1860" s="14" t="s">
        <v>148</v>
      </c>
      <c r="AW1860" s="14" t="s">
        <v>30</v>
      </c>
      <c r="AX1860" s="14" t="s">
        <v>73</v>
      </c>
      <c r="AY1860" s="250" t="s">
        <v>139</v>
      </c>
    </row>
    <row r="1861" s="13" customFormat="1">
      <c r="A1861" s="13"/>
      <c r="B1861" s="229"/>
      <c r="C1861" s="230"/>
      <c r="D1861" s="231" t="s">
        <v>150</v>
      </c>
      <c r="E1861" s="232" t="s">
        <v>1</v>
      </c>
      <c r="F1861" s="233" t="s">
        <v>2013</v>
      </c>
      <c r="G1861" s="230"/>
      <c r="H1861" s="232" t="s">
        <v>1</v>
      </c>
      <c r="I1861" s="234"/>
      <c r="J1861" s="230"/>
      <c r="K1861" s="230"/>
      <c r="L1861" s="235"/>
      <c r="M1861" s="236"/>
      <c r="N1861" s="237"/>
      <c r="O1861" s="237"/>
      <c r="P1861" s="237"/>
      <c r="Q1861" s="237"/>
      <c r="R1861" s="237"/>
      <c r="S1861" s="237"/>
      <c r="T1861" s="238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39" t="s">
        <v>150</v>
      </c>
      <c r="AU1861" s="239" t="s">
        <v>148</v>
      </c>
      <c r="AV1861" s="13" t="s">
        <v>81</v>
      </c>
      <c r="AW1861" s="13" t="s">
        <v>30</v>
      </c>
      <c r="AX1861" s="13" t="s">
        <v>73</v>
      </c>
      <c r="AY1861" s="239" t="s">
        <v>139</v>
      </c>
    </row>
    <row r="1862" s="14" customFormat="1">
      <c r="A1862" s="14"/>
      <c r="B1862" s="240"/>
      <c r="C1862" s="241"/>
      <c r="D1862" s="231" t="s">
        <v>150</v>
      </c>
      <c r="E1862" s="242" t="s">
        <v>1</v>
      </c>
      <c r="F1862" s="243" t="s">
        <v>2009</v>
      </c>
      <c r="G1862" s="241"/>
      <c r="H1862" s="244">
        <v>3.8500000000000001</v>
      </c>
      <c r="I1862" s="245"/>
      <c r="J1862" s="241"/>
      <c r="K1862" s="241"/>
      <c r="L1862" s="246"/>
      <c r="M1862" s="247"/>
      <c r="N1862" s="248"/>
      <c r="O1862" s="248"/>
      <c r="P1862" s="248"/>
      <c r="Q1862" s="248"/>
      <c r="R1862" s="248"/>
      <c r="S1862" s="248"/>
      <c r="T1862" s="249"/>
      <c r="U1862" s="14"/>
      <c r="V1862" s="14"/>
      <c r="W1862" s="14"/>
      <c r="X1862" s="14"/>
      <c r="Y1862" s="14"/>
      <c r="Z1862" s="14"/>
      <c r="AA1862" s="14"/>
      <c r="AB1862" s="14"/>
      <c r="AC1862" s="14"/>
      <c r="AD1862" s="14"/>
      <c r="AE1862" s="14"/>
      <c r="AT1862" s="250" t="s">
        <v>150</v>
      </c>
      <c r="AU1862" s="250" t="s">
        <v>148</v>
      </c>
      <c r="AV1862" s="14" t="s">
        <v>148</v>
      </c>
      <c r="AW1862" s="14" t="s">
        <v>30</v>
      </c>
      <c r="AX1862" s="14" t="s">
        <v>73</v>
      </c>
      <c r="AY1862" s="250" t="s">
        <v>139</v>
      </c>
    </row>
    <row r="1863" s="13" customFormat="1">
      <c r="A1863" s="13"/>
      <c r="B1863" s="229"/>
      <c r="C1863" s="230"/>
      <c r="D1863" s="231" t="s">
        <v>150</v>
      </c>
      <c r="E1863" s="232" t="s">
        <v>1</v>
      </c>
      <c r="F1863" s="233" t="s">
        <v>2014</v>
      </c>
      <c r="G1863" s="230"/>
      <c r="H1863" s="232" t="s">
        <v>1</v>
      </c>
      <c r="I1863" s="234"/>
      <c r="J1863" s="230"/>
      <c r="K1863" s="230"/>
      <c r="L1863" s="235"/>
      <c r="M1863" s="236"/>
      <c r="N1863" s="237"/>
      <c r="O1863" s="237"/>
      <c r="P1863" s="237"/>
      <c r="Q1863" s="237"/>
      <c r="R1863" s="237"/>
      <c r="S1863" s="237"/>
      <c r="T1863" s="238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T1863" s="239" t="s">
        <v>150</v>
      </c>
      <c r="AU1863" s="239" t="s">
        <v>148</v>
      </c>
      <c r="AV1863" s="13" t="s">
        <v>81</v>
      </c>
      <c r="AW1863" s="13" t="s">
        <v>30</v>
      </c>
      <c r="AX1863" s="13" t="s">
        <v>73</v>
      </c>
      <c r="AY1863" s="239" t="s">
        <v>139</v>
      </c>
    </row>
    <row r="1864" s="14" customFormat="1">
      <c r="A1864" s="14"/>
      <c r="B1864" s="240"/>
      <c r="C1864" s="241"/>
      <c r="D1864" s="231" t="s">
        <v>150</v>
      </c>
      <c r="E1864" s="242" t="s">
        <v>1</v>
      </c>
      <c r="F1864" s="243" t="s">
        <v>2009</v>
      </c>
      <c r="G1864" s="241"/>
      <c r="H1864" s="244">
        <v>3.8500000000000001</v>
      </c>
      <c r="I1864" s="245"/>
      <c r="J1864" s="241"/>
      <c r="K1864" s="241"/>
      <c r="L1864" s="246"/>
      <c r="M1864" s="247"/>
      <c r="N1864" s="248"/>
      <c r="O1864" s="248"/>
      <c r="P1864" s="248"/>
      <c r="Q1864" s="248"/>
      <c r="R1864" s="248"/>
      <c r="S1864" s="248"/>
      <c r="T1864" s="249"/>
      <c r="U1864" s="14"/>
      <c r="V1864" s="14"/>
      <c r="W1864" s="14"/>
      <c r="X1864" s="14"/>
      <c r="Y1864" s="14"/>
      <c r="Z1864" s="14"/>
      <c r="AA1864" s="14"/>
      <c r="AB1864" s="14"/>
      <c r="AC1864" s="14"/>
      <c r="AD1864" s="14"/>
      <c r="AE1864" s="14"/>
      <c r="AT1864" s="250" t="s">
        <v>150</v>
      </c>
      <c r="AU1864" s="250" t="s">
        <v>148</v>
      </c>
      <c r="AV1864" s="14" t="s">
        <v>148</v>
      </c>
      <c r="AW1864" s="14" t="s">
        <v>30</v>
      </c>
      <c r="AX1864" s="14" t="s">
        <v>73</v>
      </c>
      <c r="AY1864" s="250" t="s">
        <v>139</v>
      </c>
    </row>
    <row r="1865" s="15" customFormat="1">
      <c r="A1865" s="15"/>
      <c r="B1865" s="251"/>
      <c r="C1865" s="252"/>
      <c r="D1865" s="231" t="s">
        <v>150</v>
      </c>
      <c r="E1865" s="253" t="s">
        <v>1</v>
      </c>
      <c r="F1865" s="254" t="s">
        <v>164</v>
      </c>
      <c r="G1865" s="252"/>
      <c r="H1865" s="255">
        <v>60.917000000000002</v>
      </c>
      <c r="I1865" s="256"/>
      <c r="J1865" s="252"/>
      <c r="K1865" s="252"/>
      <c r="L1865" s="257"/>
      <c r="M1865" s="258"/>
      <c r="N1865" s="259"/>
      <c r="O1865" s="259"/>
      <c r="P1865" s="259"/>
      <c r="Q1865" s="259"/>
      <c r="R1865" s="259"/>
      <c r="S1865" s="259"/>
      <c r="T1865" s="260"/>
      <c r="U1865" s="15"/>
      <c r="V1865" s="15"/>
      <c r="W1865" s="15"/>
      <c r="X1865" s="15"/>
      <c r="Y1865" s="15"/>
      <c r="Z1865" s="15"/>
      <c r="AA1865" s="15"/>
      <c r="AB1865" s="15"/>
      <c r="AC1865" s="15"/>
      <c r="AD1865" s="15"/>
      <c r="AE1865" s="15"/>
      <c r="AT1865" s="261" t="s">
        <v>150</v>
      </c>
      <c r="AU1865" s="261" t="s">
        <v>148</v>
      </c>
      <c r="AV1865" s="15" t="s">
        <v>147</v>
      </c>
      <c r="AW1865" s="15" t="s">
        <v>30</v>
      </c>
      <c r="AX1865" s="15" t="s">
        <v>81</v>
      </c>
      <c r="AY1865" s="261" t="s">
        <v>139</v>
      </c>
    </row>
    <row r="1866" s="2" customFormat="1" ht="24.15" customHeight="1">
      <c r="A1866" s="38"/>
      <c r="B1866" s="39"/>
      <c r="C1866" s="215" t="s">
        <v>2044</v>
      </c>
      <c r="D1866" s="215" t="s">
        <v>143</v>
      </c>
      <c r="E1866" s="216" t="s">
        <v>2045</v>
      </c>
      <c r="F1866" s="217" t="s">
        <v>2046</v>
      </c>
      <c r="G1866" s="218" t="s">
        <v>160</v>
      </c>
      <c r="H1866" s="219">
        <v>60.917000000000002</v>
      </c>
      <c r="I1866" s="220"/>
      <c r="J1866" s="221">
        <f>ROUND(I1866*H1866,2)</f>
        <v>0</v>
      </c>
      <c r="K1866" s="222"/>
      <c r="L1866" s="44"/>
      <c r="M1866" s="223" t="s">
        <v>1</v>
      </c>
      <c r="N1866" s="224" t="s">
        <v>39</v>
      </c>
      <c r="O1866" s="91"/>
      <c r="P1866" s="225">
        <f>O1866*H1866</f>
        <v>0</v>
      </c>
      <c r="Q1866" s="225">
        <v>0.00032000000000000003</v>
      </c>
      <c r="R1866" s="225">
        <f>Q1866*H1866</f>
        <v>0.019493440000000001</v>
      </c>
      <c r="S1866" s="225">
        <v>0</v>
      </c>
      <c r="T1866" s="226">
        <f>S1866*H1866</f>
        <v>0</v>
      </c>
      <c r="U1866" s="38"/>
      <c r="V1866" s="38"/>
      <c r="W1866" s="38"/>
      <c r="X1866" s="38"/>
      <c r="Y1866" s="38"/>
      <c r="Z1866" s="38"/>
      <c r="AA1866" s="38"/>
      <c r="AB1866" s="38"/>
      <c r="AC1866" s="38"/>
      <c r="AD1866" s="38"/>
      <c r="AE1866" s="38"/>
      <c r="AR1866" s="227" t="s">
        <v>278</v>
      </c>
      <c r="AT1866" s="227" t="s">
        <v>143</v>
      </c>
      <c r="AU1866" s="227" t="s">
        <v>148</v>
      </c>
      <c r="AY1866" s="17" t="s">
        <v>139</v>
      </c>
      <c r="BE1866" s="228">
        <f>IF(N1866="základní",J1866,0)</f>
        <v>0</v>
      </c>
      <c r="BF1866" s="228">
        <f>IF(N1866="snížená",J1866,0)</f>
        <v>0</v>
      </c>
      <c r="BG1866" s="228">
        <f>IF(N1866="zákl. přenesená",J1866,0)</f>
        <v>0</v>
      </c>
      <c r="BH1866" s="228">
        <f>IF(N1866="sníž. přenesená",J1866,0)</f>
        <v>0</v>
      </c>
      <c r="BI1866" s="228">
        <f>IF(N1866="nulová",J1866,0)</f>
        <v>0</v>
      </c>
      <c r="BJ1866" s="17" t="s">
        <v>148</v>
      </c>
      <c r="BK1866" s="228">
        <f>ROUND(I1866*H1866,2)</f>
        <v>0</v>
      </c>
      <c r="BL1866" s="17" t="s">
        <v>278</v>
      </c>
      <c r="BM1866" s="227" t="s">
        <v>2047</v>
      </c>
    </row>
    <row r="1867" s="13" customFormat="1">
      <c r="A1867" s="13"/>
      <c r="B1867" s="229"/>
      <c r="C1867" s="230"/>
      <c r="D1867" s="231" t="s">
        <v>150</v>
      </c>
      <c r="E1867" s="232" t="s">
        <v>1</v>
      </c>
      <c r="F1867" s="233" t="s">
        <v>1995</v>
      </c>
      <c r="G1867" s="230"/>
      <c r="H1867" s="232" t="s">
        <v>1</v>
      </c>
      <c r="I1867" s="234"/>
      <c r="J1867" s="230"/>
      <c r="K1867" s="230"/>
      <c r="L1867" s="235"/>
      <c r="M1867" s="236"/>
      <c r="N1867" s="237"/>
      <c r="O1867" s="237"/>
      <c r="P1867" s="237"/>
      <c r="Q1867" s="237"/>
      <c r="R1867" s="237"/>
      <c r="S1867" s="237"/>
      <c r="T1867" s="238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39" t="s">
        <v>150</v>
      </c>
      <c r="AU1867" s="239" t="s">
        <v>148</v>
      </c>
      <c r="AV1867" s="13" t="s">
        <v>81</v>
      </c>
      <c r="AW1867" s="13" t="s">
        <v>30</v>
      </c>
      <c r="AX1867" s="13" t="s">
        <v>73</v>
      </c>
      <c r="AY1867" s="239" t="s">
        <v>139</v>
      </c>
    </row>
    <row r="1868" s="14" customFormat="1">
      <c r="A1868" s="14"/>
      <c r="B1868" s="240"/>
      <c r="C1868" s="241"/>
      <c r="D1868" s="231" t="s">
        <v>150</v>
      </c>
      <c r="E1868" s="242" t="s">
        <v>1</v>
      </c>
      <c r="F1868" s="243" t="s">
        <v>1996</v>
      </c>
      <c r="G1868" s="241"/>
      <c r="H1868" s="244">
        <v>6.3289999999999997</v>
      </c>
      <c r="I1868" s="245"/>
      <c r="J1868" s="241"/>
      <c r="K1868" s="241"/>
      <c r="L1868" s="246"/>
      <c r="M1868" s="247"/>
      <c r="N1868" s="248"/>
      <c r="O1868" s="248"/>
      <c r="P1868" s="248"/>
      <c r="Q1868" s="248"/>
      <c r="R1868" s="248"/>
      <c r="S1868" s="248"/>
      <c r="T1868" s="249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50" t="s">
        <v>150</v>
      </c>
      <c r="AU1868" s="250" t="s">
        <v>148</v>
      </c>
      <c r="AV1868" s="14" t="s">
        <v>148</v>
      </c>
      <c r="AW1868" s="14" t="s">
        <v>30</v>
      </c>
      <c r="AX1868" s="14" t="s">
        <v>73</v>
      </c>
      <c r="AY1868" s="250" t="s">
        <v>139</v>
      </c>
    </row>
    <row r="1869" s="13" customFormat="1">
      <c r="A1869" s="13"/>
      <c r="B1869" s="229"/>
      <c r="C1869" s="230"/>
      <c r="D1869" s="231" t="s">
        <v>150</v>
      </c>
      <c r="E1869" s="232" t="s">
        <v>1</v>
      </c>
      <c r="F1869" s="233" t="s">
        <v>1997</v>
      </c>
      <c r="G1869" s="230"/>
      <c r="H1869" s="232" t="s">
        <v>1</v>
      </c>
      <c r="I1869" s="234"/>
      <c r="J1869" s="230"/>
      <c r="K1869" s="230"/>
      <c r="L1869" s="235"/>
      <c r="M1869" s="236"/>
      <c r="N1869" s="237"/>
      <c r="O1869" s="237"/>
      <c r="P1869" s="237"/>
      <c r="Q1869" s="237"/>
      <c r="R1869" s="237"/>
      <c r="S1869" s="237"/>
      <c r="T1869" s="238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39" t="s">
        <v>150</v>
      </c>
      <c r="AU1869" s="239" t="s">
        <v>148</v>
      </c>
      <c r="AV1869" s="13" t="s">
        <v>81</v>
      </c>
      <c r="AW1869" s="13" t="s">
        <v>30</v>
      </c>
      <c r="AX1869" s="13" t="s">
        <v>73</v>
      </c>
      <c r="AY1869" s="239" t="s">
        <v>139</v>
      </c>
    </row>
    <row r="1870" s="14" customFormat="1">
      <c r="A1870" s="14"/>
      <c r="B1870" s="240"/>
      <c r="C1870" s="241"/>
      <c r="D1870" s="231" t="s">
        <v>150</v>
      </c>
      <c r="E1870" s="242" t="s">
        <v>1</v>
      </c>
      <c r="F1870" s="243" t="s">
        <v>1998</v>
      </c>
      <c r="G1870" s="241"/>
      <c r="H1870" s="244">
        <v>5.3220000000000001</v>
      </c>
      <c r="I1870" s="245"/>
      <c r="J1870" s="241"/>
      <c r="K1870" s="241"/>
      <c r="L1870" s="246"/>
      <c r="M1870" s="247"/>
      <c r="N1870" s="248"/>
      <c r="O1870" s="248"/>
      <c r="P1870" s="248"/>
      <c r="Q1870" s="248"/>
      <c r="R1870" s="248"/>
      <c r="S1870" s="248"/>
      <c r="T1870" s="249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50" t="s">
        <v>150</v>
      </c>
      <c r="AU1870" s="250" t="s">
        <v>148</v>
      </c>
      <c r="AV1870" s="14" t="s">
        <v>148</v>
      </c>
      <c r="AW1870" s="14" t="s">
        <v>30</v>
      </c>
      <c r="AX1870" s="14" t="s">
        <v>73</v>
      </c>
      <c r="AY1870" s="250" t="s">
        <v>139</v>
      </c>
    </row>
    <row r="1871" s="13" customFormat="1">
      <c r="A1871" s="13"/>
      <c r="B1871" s="229"/>
      <c r="C1871" s="230"/>
      <c r="D1871" s="231" t="s">
        <v>150</v>
      </c>
      <c r="E1871" s="232" t="s">
        <v>1</v>
      </c>
      <c r="F1871" s="233" t="s">
        <v>1999</v>
      </c>
      <c r="G1871" s="230"/>
      <c r="H1871" s="232" t="s">
        <v>1</v>
      </c>
      <c r="I1871" s="234"/>
      <c r="J1871" s="230"/>
      <c r="K1871" s="230"/>
      <c r="L1871" s="235"/>
      <c r="M1871" s="236"/>
      <c r="N1871" s="237"/>
      <c r="O1871" s="237"/>
      <c r="P1871" s="237"/>
      <c r="Q1871" s="237"/>
      <c r="R1871" s="237"/>
      <c r="S1871" s="237"/>
      <c r="T1871" s="238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39" t="s">
        <v>150</v>
      </c>
      <c r="AU1871" s="239" t="s">
        <v>148</v>
      </c>
      <c r="AV1871" s="13" t="s">
        <v>81</v>
      </c>
      <c r="AW1871" s="13" t="s">
        <v>30</v>
      </c>
      <c r="AX1871" s="13" t="s">
        <v>73</v>
      </c>
      <c r="AY1871" s="239" t="s">
        <v>139</v>
      </c>
    </row>
    <row r="1872" s="14" customFormat="1">
      <c r="A1872" s="14"/>
      <c r="B1872" s="240"/>
      <c r="C1872" s="241"/>
      <c r="D1872" s="231" t="s">
        <v>150</v>
      </c>
      <c r="E1872" s="242" t="s">
        <v>1</v>
      </c>
      <c r="F1872" s="243" t="s">
        <v>2000</v>
      </c>
      <c r="G1872" s="241"/>
      <c r="H1872" s="244">
        <v>11.446</v>
      </c>
      <c r="I1872" s="245"/>
      <c r="J1872" s="241"/>
      <c r="K1872" s="241"/>
      <c r="L1872" s="246"/>
      <c r="M1872" s="247"/>
      <c r="N1872" s="248"/>
      <c r="O1872" s="248"/>
      <c r="P1872" s="248"/>
      <c r="Q1872" s="248"/>
      <c r="R1872" s="248"/>
      <c r="S1872" s="248"/>
      <c r="T1872" s="249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0" t="s">
        <v>150</v>
      </c>
      <c r="AU1872" s="250" t="s">
        <v>148</v>
      </c>
      <c r="AV1872" s="14" t="s">
        <v>148</v>
      </c>
      <c r="AW1872" s="14" t="s">
        <v>30</v>
      </c>
      <c r="AX1872" s="14" t="s">
        <v>73</v>
      </c>
      <c r="AY1872" s="250" t="s">
        <v>139</v>
      </c>
    </row>
    <row r="1873" s="13" customFormat="1">
      <c r="A1873" s="13"/>
      <c r="B1873" s="229"/>
      <c r="C1873" s="230"/>
      <c r="D1873" s="231" t="s">
        <v>150</v>
      </c>
      <c r="E1873" s="232" t="s">
        <v>1</v>
      </c>
      <c r="F1873" s="233" t="s">
        <v>2001</v>
      </c>
      <c r="G1873" s="230"/>
      <c r="H1873" s="232" t="s">
        <v>1</v>
      </c>
      <c r="I1873" s="234"/>
      <c r="J1873" s="230"/>
      <c r="K1873" s="230"/>
      <c r="L1873" s="235"/>
      <c r="M1873" s="236"/>
      <c r="N1873" s="237"/>
      <c r="O1873" s="237"/>
      <c r="P1873" s="237"/>
      <c r="Q1873" s="237"/>
      <c r="R1873" s="237"/>
      <c r="S1873" s="237"/>
      <c r="T1873" s="238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39" t="s">
        <v>150</v>
      </c>
      <c r="AU1873" s="239" t="s">
        <v>148</v>
      </c>
      <c r="AV1873" s="13" t="s">
        <v>81</v>
      </c>
      <c r="AW1873" s="13" t="s">
        <v>30</v>
      </c>
      <c r="AX1873" s="13" t="s">
        <v>73</v>
      </c>
      <c r="AY1873" s="239" t="s">
        <v>139</v>
      </c>
    </row>
    <row r="1874" s="14" customFormat="1">
      <c r="A1874" s="14"/>
      <c r="B1874" s="240"/>
      <c r="C1874" s="241"/>
      <c r="D1874" s="231" t="s">
        <v>150</v>
      </c>
      <c r="E1874" s="242" t="s">
        <v>1</v>
      </c>
      <c r="F1874" s="243" t="s">
        <v>2002</v>
      </c>
      <c r="G1874" s="241"/>
      <c r="H1874" s="244">
        <v>5.0460000000000003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150</v>
      </c>
      <c r="AU1874" s="250" t="s">
        <v>148</v>
      </c>
      <c r="AV1874" s="14" t="s">
        <v>148</v>
      </c>
      <c r="AW1874" s="14" t="s">
        <v>30</v>
      </c>
      <c r="AX1874" s="14" t="s">
        <v>73</v>
      </c>
      <c r="AY1874" s="250" t="s">
        <v>139</v>
      </c>
    </row>
    <row r="1875" s="13" customFormat="1">
      <c r="A1875" s="13"/>
      <c r="B1875" s="229"/>
      <c r="C1875" s="230"/>
      <c r="D1875" s="231" t="s">
        <v>150</v>
      </c>
      <c r="E1875" s="232" t="s">
        <v>1</v>
      </c>
      <c r="F1875" s="233" t="s">
        <v>2003</v>
      </c>
      <c r="G1875" s="230"/>
      <c r="H1875" s="232" t="s">
        <v>1</v>
      </c>
      <c r="I1875" s="234"/>
      <c r="J1875" s="230"/>
      <c r="K1875" s="230"/>
      <c r="L1875" s="235"/>
      <c r="M1875" s="236"/>
      <c r="N1875" s="237"/>
      <c r="O1875" s="237"/>
      <c r="P1875" s="237"/>
      <c r="Q1875" s="237"/>
      <c r="R1875" s="237"/>
      <c r="S1875" s="237"/>
      <c r="T1875" s="238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39" t="s">
        <v>150</v>
      </c>
      <c r="AU1875" s="239" t="s">
        <v>148</v>
      </c>
      <c r="AV1875" s="13" t="s">
        <v>81</v>
      </c>
      <c r="AW1875" s="13" t="s">
        <v>30</v>
      </c>
      <c r="AX1875" s="13" t="s">
        <v>73</v>
      </c>
      <c r="AY1875" s="239" t="s">
        <v>139</v>
      </c>
    </row>
    <row r="1876" s="14" customFormat="1">
      <c r="A1876" s="14"/>
      <c r="B1876" s="240"/>
      <c r="C1876" s="241"/>
      <c r="D1876" s="231" t="s">
        <v>150</v>
      </c>
      <c r="E1876" s="242" t="s">
        <v>1</v>
      </c>
      <c r="F1876" s="243" t="s">
        <v>2004</v>
      </c>
      <c r="G1876" s="241"/>
      <c r="H1876" s="244">
        <v>5.0800000000000001</v>
      </c>
      <c r="I1876" s="245"/>
      <c r="J1876" s="241"/>
      <c r="K1876" s="241"/>
      <c r="L1876" s="246"/>
      <c r="M1876" s="247"/>
      <c r="N1876" s="248"/>
      <c r="O1876" s="248"/>
      <c r="P1876" s="248"/>
      <c r="Q1876" s="248"/>
      <c r="R1876" s="248"/>
      <c r="S1876" s="248"/>
      <c r="T1876" s="249"/>
      <c r="U1876" s="14"/>
      <c r="V1876" s="14"/>
      <c r="W1876" s="14"/>
      <c r="X1876" s="14"/>
      <c r="Y1876" s="14"/>
      <c r="Z1876" s="14"/>
      <c r="AA1876" s="14"/>
      <c r="AB1876" s="14"/>
      <c r="AC1876" s="14"/>
      <c r="AD1876" s="14"/>
      <c r="AE1876" s="14"/>
      <c r="AT1876" s="250" t="s">
        <v>150</v>
      </c>
      <c r="AU1876" s="250" t="s">
        <v>148</v>
      </c>
      <c r="AV1876" s="14" t="s">
        <v>148</v>
      </c>
      <c r="AW1876" s="14" t="s">
        <v>30</v>
      </c>
      <c r="AX1876" s="14" t="s">
        <v>73</v>
      </c>
      <c r="AY1876" s="250" t="s">
        <v>139</v>
      </c>
    </row>
    <row r="1877" s="13" customFormat="1">
      <c r="A1877" s="13"/>
      <c r="B1877" s="229"/>
      <c r="C1877" s="230"/>
      <c r="D1877" s="231" t="s">
        <v>150</v>
      </c>
      <c r="E1877" s="232" t="s">
        <v>1</v>
      </c>
      <c r="F1877" s="233" t="s">
        <v>2005</v>
      </c>
      <c r="G1877" s="230"/>
      <c r="H1877" s="232" t="s">
        <v>1</v>
      </c>
      <c r="I1877" s="234"/>
      <c r="J1877" s="230"/>
      <c r="K1877" s="230"/>
      <c r="L1877" s="235"/>
      <c r="M1877" s="236"/>
      <c r="N1877" s="237"/>
      <c r="O1877" s="237"/>
      <c r="P1877" s="237"/>
      <c r="Q1877" s="237"/>
      <c r="R1877" s="237"/>
      <c r="S1877" s="237"/>
      <c r="T1877" s="238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39" t="s">
        <v>150</v>
      </c>
      <c r="AU1877" s="239" t="s">
        <v>148</v>
      </c>
      <c r="AV1877" s="13" t="s">
        <v>81</v>
      </c>
      <c r="AW1877" s="13" t="s">
        <v>30</v>
      </c>
      <c r="AX1877" s="13" t="s">
        <v>73</v>
      </c>
      <c r="AY1877" s="239" t="s">
        <v>139</v>
      </c>
    </row>
    <row r="1878" s="14" customFormat="1">
      <c r="A1878" s="14"/>
      <c r="B1878" s="240"/>
      <c r="C1878" s="241"/>
      <c r="D1878" s="231" t="s">
        <v>150</v>
      </c>
      <c r="E1878" s="242" t="s">
        <v>1</v>
      </c>
      <c r="F1878" s="243" t="s">
        <v>2006</v>
      </c>
      <c r="G1878" s="241"/>
      <c r="H1878" s="244">
        <v>3.194</v>
      </c>
      <c r="I1878" s="245"/>
      <c r="J1878" s="241"/>
      <c r="K1878" s="241"/>
      <c r="L1878" s="246"/>
      <c r="M1878" s="247"/>
      <c r="N1878" s="248"/>
      <c r="O1878" s="248"/>
      <c r="P1878" s="248"/>
      <c r="Q1878" s="248"/>
      <c r="R1878" s="248"/>
      <c r="S1878" s="248"/>
      <c r="T1878" s="249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50" t="s">
        <v>150</v>
      </c>
      <c r="AU1878" s="250" t="s">
        <v>148</v>
      </c>
      <c r="AV1878" s="14" t="s">
        <v>148</v>
      </c>
      <c r="AW1878" s="14" t="s">
        <v>30</v>
      </c>
      <c r="AX1878" s="14" t="s">
        <v>73</v>
      </c>
      <c r="AY1878" s="250" t="s">
        <v>139</v>
      </c>
    </row>
    <row r="1879" s="13" customFormat="1">
      <c r="A1879" s="13"/>
      <c r="B1879" s="229"/>
      <c r="C1879" s="230"/>
      <c r="D1879" s="231" t="s">
        <v>150</v>
      </c>
      <c r="E1879" s="232" t="s">
        <v>1</v>
      </c>
      <c r="F1879" s="233" t="s">
        <v>2007</v>
      </c>
      <c r="G1879" s="230"/>
      <c r="H1879" s="232" t="s">
        <v>1</v>
      </c>
      <c r="I1879" s="234"/>
      <c r="J1879" s="230"/>
      <c r="K1879" s="230"/>
      <c r="L1879" s="235"/>
      <c r="M1879" s="236"/>
      <c r="N1879" s="237"/>
      <c r="O1879" s="237"/>
      <c r="P1879" s="237"/>
      <c r="Q1879" s="237"/>
      <c r="R1879" s="237"/>
      <c r="S1879" s="237"/>
      <c r="T1879" s="238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39" t="s">
        <v>150</v>
      </c>
      <c r="AU1879" s="239" t="s">
        <v>148</v>
      </c>
      <c r="AV1879" s="13" t="s">
        <v>81</v>
      </c>
      <c r="AW1879" s="13" t="s">
        <v>30</v>
      </c>
      <c r="AX1879" s="13" t="s">
        <v>73</v>
      </c>
      <c r="AY1879" s="239" t="s">
        <v>139</v>
      </c>
    </row>
    <row r="1880" s="13" customFormat="1">
      <c r="A1880" s="13"/>
      <c r="B1880" s="229"/>
      <c r="C1880" s="230"/>
      <c r="D1880" s="231" t="s">
        <v>150</v>
      </c>
      <c r="E1880" s="232" t="s">
        <v>1</v>
      </c>
      <c r="F1880" s="233" t="s">
        <v>2008</v>
      </c>
      <c r="G1880" s="230"/>
      <c r="H1880" s="232" t="s">
        <v>1</v>
      </c>
      <c r="I1880" s="234"/>
      <c r="J1880" s="230"/>
      <c r="K1880" s="230"/>
      <c r="L1880" s="235"/>
      <c r="M1880" s="236"/>
      <c r="N1880" s="237"/>
      <c r="O1880" s="237"/>
      <c r="P1880" s="237"/>
      <c r="Q1880" s="237"/>
      <c r="R1880" s="237"/>
      <c r="S1880" s="237"/>
      <c r="T1880" s="238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T1880" s="239" t="s">
        <v>150</v>
      </c>
      <c r="AU1880" s="239" t="s">
        <v>148</v>
      </c>
      <c r="AV1880" s="13" t="s">
        <v>81</v>
      </c>
      <c r="AW1880" s="13" t="s">
        <v>30</v>
      </c>
      <c r="AX1880" s="13" t="s">
        <v>73</v>
      </c>
      <c r="AY1880" s="239" t="s">
        <v>139</v>
      </c>
    </row>
    <row r="1881" s="14" customFormat="1">
      <c r="A1881" s="14"/>
      <c r="B1881" s="240"/>
      <c r="C1881" s="241"/>
      <c r="D1881" s="231" t="s">
        <v>150</v>
      </c>
      <c r="E1881" s="242" t="s">
        <v>1</v>
      </c>
      <c r="F1881" s="243" t="s">
        <v>2009</v>
      </c>
      <c r="G1881" s="241"/>
      <c r="H1881" s="244">
        <v>3.8500000000000001</v>
      </c>
      <c r="I1881" s="245"/>
      <c r="J1881" s="241"/>
      <c r="K1881" s="241"/>
      <c r="L1881" s="246"/>
      <c r="M1881" s="247"/>
      <c r="N1881" s="248"/>
      <c r="O1881" s="248"/>
      <c r="P1881" s="248"/>
      <c r="Q1881" s="248"/>
      <c r="R1881" s="248"/>
      <c r="S1881" s="248"/>
      <c r="T1881" s="249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50" t="s">
        <v>150</v>
      </c>
      <c r="AU1881" s="250" t="s">
        <v>148</v>
      </c>
      <c r="AV1881" s="14" t="s">
        <v>148</v>
      </c>
      <c r="AW1881" s="14" t="s">
        <v>30</v>
      </c>
      <c r="AX1881" s="14" t="s">
        <v>73</v>
      </c>
      <c r="AY1881" s="250" t="s">
        <v>139</v>
      </c>
    </row>
    <row r="1882" s="13" customFormat="1">
      <c r="A1882" s="13"/>
      <c r="B1882" s="229"/>
      <c r="C1882" s="230"/>
      <c r="D1882" s="231" t="s">
        <v>150</v>
      </c>
      <c r="E1882" s="232" t="s">
        <v>1</v>
      </c>
      <c r="F1882" s="233" t="s">
        <v>2010</v>
      </c>
      <c r="G1882" s="230"/>
      <c r="H1882" s="232" t="s">
        <v>1</v>
      </c>
      <c r="I1882" s="234"/>
      <c r="J1882" s="230"/>
      <c r="K1882" s="230"/>
      <c r="L1882" s="235"/>
      <c r="M1882" s="236"/>
      <c r="N1882" s="237"/>
      <c r="O1882" s="237"/>
      <c r="P1882" s="237"/>
      <c r="Q1882" s="237"/>
      <c r="R1882" s="237"/>
      <c r="S1882" s="237"/>
      <c r="T1882" s="238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T1882" s="239" t="s">
        <v>150</v>
      </c>
      <c r="AU1882" s="239" t="s">
        <v>148</v>
      </c>
      <c r="AV1882" s="13" t="s">
        <v>81</v>
      </c>
      <c r="AW1882" s="13" t="s">
        <v>30</v>
      </c>
      <c r="AX1882" s="13" t="s">
        <v>73</v>
      </c>
      <c r="AY1882" s="239" t="s">
        <v>139</v>
      </c>
    </row>
    <row r="1883" s="14" customFormat="1">
      <c r="A1883" s="14"/>
      <c r="B1883" s="240"/>
      <c r="C1883" s="241"/>
      <c r="D1883" s="231" t="s">
        <v>150</v>
      </c>
      <c r="E1883" s="242" t="s">
        <v>1</v>
      </c>
      <c r="F1883" s="243" t="s">
        <v>2009</v>
      </c>
      <c r="G1883" s="241"/>
      <c r="H1883" s="244">
        <v>3.8500000000000001</v>
      </c>
      <c r="I1883" s="245"/>
      <c r="J1883" s="241"/>
      <c r="K1883" s="241"/>
      <c r="L1883" s="246"/>
      <c r="M1883" s="247"/>
      <c r="N1883" s="248"/>
      <c r="O1883" s="248"/>
      <c r="P1883" s="248"/>
      <c r="Q1883" s="248"/>
      <c r="R1883" s="248"/>
      <c r="S1883" s="248"/>
      <c r="T1883" s="249"/>
      <c r="U1883" s="14"/>
      <c r="V1883" s="14"/>
      <c r="W1883" s="14"/>
      <c r="X1883" s="14"/>
      <c r="Y1883" s="14"/>
      <c r="Z1883" s="14"/>
      <c r="AA1883" s="14"/>
      <c r="AB1883" s="14"/>
      <c r="AC1883" s="14"/>
      <c r="AD1883" s="14"/>
      <c r="AE1883" s="14"/>
      <c r="AT1883" s="250" t="s">
        <v>150</v>
      </c>
      <c r="AU1883" s="250" t="s">
        <v>148</v>
      </c>
      <c r="AV1883" s="14" t="s">
        <v>148</v>
      </c>
      <c r="AW1883" s="14" t="s">
        <v>30</v>
      </c>
      <c r="AX1883" s="14" t="s">
        <v>73</v>
      </c>
      <c r="AY1883" s="250" t="s">
        <v>139</v>
      </c>
    </row>
    <row r="1884" s="13" customFormat="1">
      <c r="A1884" s="13"/>
      <c r="B1884" s="229"/>
      <c r="C1884" s="230"/>
      <c r="D1884" s="231" t="s">
        <v>150</v>
      </c>
      <c r="E1884" s="232" t="s">
        <v>1</v>
      </c>
      <c r="F1884" s="233" t="s">
        <v>2011</v>
      </c>
      <c r="G1884" s="230"/>
      <c r="H1884" s="232" t="s">
        <v>1</v>
      </c>
      <c r="I1884" s="234"/>
      <c r="J1884" s="230"/>
      <c r="K1884" s="230"/>
      <c r="L1884" s="235"/>
      <c r="M1884" s="236"/>
      <c r="N1884" s="237"/>
      <c r="O1884" s="237"/>
      <c r="P1884" s="237"/>
      <c r="Q1884" s="237"/>
      <c r="R1884" s="237"/>
      <c r="S1884" s="237"/>
      <c r="T1884" s="238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T1884" s="239" t="s">
        <v>150</v>
      </c>
      <c r="AU1884" s="239" t="s">
        <v>148</v>
      </c>
      <c r="AV1884" s="13" t="s">
        <v>81</v>
      </c>
      <c r="AW1884" s="13" t="s">
        <v>30</v>
      </c>
      <c r="AX1884" s="13" t="s">
        <v>73</v>
      </c>
      <c r="AY1884" s="239" t="s">
        <v>139</v>
      </c>
    </row>
    <row r="1885" s="14" customFormat="1">
      <c r="A1885" s="14"/>
      <c r="B1885" s="240"/>
      <c r="C1885" s="241"/>
      <c r="D1885" s="231" t="s">
        <v>150</v>
      </c>
      <c r="E1885" s="242" t="s">
        <v>1</v>
      </c>
      <c r="F1885" s="243" t="s">
        <v>2012</v>
      </c>
      <c r="G1885" s="241"/>
      <c r="H1885" s="244">
        <v>5.25</v>
      </c>
      <c r="I1885" s="245"/>
      <c r="J1885" s="241"/>
      <c r="K1885" s="241"/>
      <c r="L1885" s="246"/>
      <c r="M1885" s="247"/>
      <c r="N1885" s="248"/>
      <c r="O1885" s="248"/>
      <c r="P1885" s="248"/>
      <c r="Q1885" s="248"/>
      <c r="R1885" s="248"/>
      <c r="S1885" s="248"/>
      <c r="T1885" s="249"/>
      <c r="U1885" s="14"/>
      <c r="V1885" s="14"/>
      <c r="W1885" s="14"/>
      <c r="X1885" s="14"/>
      <c r="Y1885" s="14"/>
      <c r="Z1885" s="14"/>
      <c r="AA1885" s="14"/>
      <c r="AB1885" s="14"/>
      <c r="AC1885" s="14"/>
      <c r="AD1885" s="14"/>
      <c r="AE1885" s="14"/>
      <c r="AT1885" s="250" t="s">
        <v>150</v>
      </c>
      <c r="AU1885" s="250" t="s">
        <v>148</v>
      </c>
      <c r="AV1885" s="14" t="s">
        <v>148</v>
      </c>
      <c r="AW1885" s="14" t="s">
        <v>30</v>
      </c>
      <c r="AX1885" s="14" t="s">
        <v>73</v>
      </c>
      <c r="AY1885" s="250" t="s">
        <v>139</v>
      </c>
    </row>
    <row r="1886" s="13" customFormat="1">
      <c r="A1886" s="13"/>
      <c r="B1886" s="229"/>
      <c r="C1886" s="230"/>
      <c r="D1886" s="231" t="s">
        <v>150</v>
      </c>
      <c r="E1886" s="232" t="s">
        <v>1</v>
      </c>
      <c r="F1886" s="233" t="s">
        <v>197</v>
      </c>
      <c r="G1886" s="230"/>
      <c r="H1886" s="232" t="s">
        <v>1</v>
      </c>
      <c r="I1886" s="234"/>
      <c r="J1886" s="230"/>
      <c r="K1886" s="230"/>
      <c r="L1886" s="235"/>
      <c r="M1886" s="236"/>
      <c r="N1886" s="237"/>
      <c r="O1886" s="237"/>
      <c r="P1886" s="237"/>
      <c r="Q1886" s="237"/>
      <c r="R1886" s="237"/>
      <c r="S1886" s="237"/>
      <c r="T1886" s="238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39" t="s">
        <v>150</v>
      </c>
      <c r="AU1886" s="239" t="s">
        <v>148</v>
      </c>
      <c r="AV1886" s="13" t="s">
        <v>81</v>
      </c>
      <c r="AW1886" s="13" t="s">
        <v>30</v>
      </c>
      <c r="AX1886" s="13" t="s">
        <v>73</v>
      </c>
      <c r="AY1886" s="239" t="s">
        <v>139</v>
      </c>
    </row>
    <row r="1887" s="14" customFormat="1">
      <c r="A1887" s="14"/>
      <c r="B1887" s="240"/>
      <c r="C1887" s="241"/>
      <c r="D1887" s="231" t="s">
        <v>150</v>
      </c>
      <c r="E1887" s="242" t="s">
        <v>1</v>
      </c>
      <c r="F1887" s="243" t="s">
        <v>2009</v>
      </c>
      <c r="G1887" s="241"/>
      <c r="H1887" s="244">
        <v>3.8500000000000001</v>
      </c>
      <c r="I1887" s="245"/>
      <c r="J1887" s="241"/>
      <c r="K1887" s="241"/>
      <c r="L1887" s="246"/>
      <c r="M1887" s="247"/>
      <c r="N1887" s="248"/>
      <c r="O1887" s="248"/>
      <c r="P1887" s="248"/>
      <c r="Q1887" s="248"/>
      <c r="R1887" s="248"/>
      <c r="S1887" s="248"/>
      <c r="T1887" s="249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50" t="s">
        <v>150</v>
      </c>
      <c r="AU1887" s="250" t="s">
        <v>148</v>
      </c>
      <c r="AV1887" s="14" t="s">
        <v>148</v>
      </c>
      <c r="AW1887" s="14" t="s">
        <v>30</v>
      </c>
      <c r="AX1887" s="14" t="s">
        <v>73</v>
      </c>
      <c r="AY1887" s="250" t="s">
        <v>139</v>
      </c>
    </row>
    <row r="1888" s="13" customFormat="1">
      <c r="A1888" s="13"/>
      <c r="B1888" s="229"/>
      <c r="C1888" s="230"/>
      <c r="D1888" s="231" t="s">
        <v>150</v>
      </c>
      <c r="E1888" s="232" t="s">
        <v>1</v>
      </c>
      <c r="F1888" s="233" t="s">
        <v>2013</v>
      </c>
      <c r="G1888" s="230"/>
      <c r="H1888" s="232" t="s">
        <v>1</v>
      </c>
      <c r="I1888" s="234"/>
      <c r="J1888" s="230"/>
      <c r="K1888" s="230"/>
      <c r="L1888" s="235"/>
      <c r="M1888" s="236"/>
      <c r="N1888" s="237"/>
      <c r="O1888" s="237"/>
      <c r="P1888" s="237"/>
      <c r="Q1888" s="237"/>
      <c r="R1888" s="237"/>
      <c r="S1888" s="237"/>
      <c r="T1888" s="238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39" t="s">
        <v>150</v>
      </c>
      <c r="AU1888" s="239" t="s">
        <v>148</v>
      </c>
      <c r="AV1888" s="13" t="s">
        <v>81</v>
      </c>
      <c r="AW1888" s="13" t="s">
        <v>30</v>
      </c>
      <c r="AX1888" s="13" t="s">
        <v>73</v>
      </c>
      <c r="AY1888" s="239" t="s">
        <v>139</v>
      </c>
    </row>
    <row r="1889" s="14" customFormat="1">
      <c r="A1889" s="14"/>
      <c r="B1889" s="240"/>
      <c r="C1889" s="241"/>
      <c r="D1889" s="231" t="s">
        <v>150</v>
      </c>
      <c r="E1889" s="242" t="s">
        <v>1</v>
      </c>
      <c r="F1889" s="243" t="s">
        <v>2009</v>
      </c>
      <c r="G1889" s="241"/>
      <c r="H1889" s="244">
        <v>3.8500000000000001</v>
      </c>
      <c r="I1889" s="245"/>
      <c r="J1889" s="241"/>
      <c r="K1889" s="241"/>
      <c r="L1889" s="246"/>
      <c r="M1889" s="247"/>
      <c r="N1889" s="248"/>
      <c r="O1889" s="248"/>
      <c r="P1889" s="248"/>
      <c r="Q1889" s="248"/>
      <c r="R1889" s="248"/>
      <c r="S1889" s="248"/>
      <c r="T1889" s="249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50" t="s">
        <v>150</v>
      </c>
      <c r="AU1889" s="250" t="s">
        <v>148</v>
      </c>
      <c r="AV1889" s="14" t="s">
        <v>148</v>
      </c>
      <c r="AW1889" s="14" t="s">
        <v>30</v>
      </c>
      <c r="AX1889" s="14" t="s">
        <v>73</v>
      </c>
      <c r="AY1889" s="250" t="s">
        <v>139</v>
      </c>
    </row>
    <row r="1890" s="13" customFormat="1">
      <c r="A1890" s="13"/>
      <c r="B1890" s="229"/>
      <c r="C1890" s="230"/>
      <c r="D1890" s="231" t="s">
        <v>150</v>
      </c>
      <c r="E1890" s="232" t="s">
        <v>1</v>
      </c>
      <c r="F1890" s="233" t="s">
        <v>2014</v>
      </c>
      <c r="G1890" s="230"/>
      <c r="H1890" s="232" t="s">
        <v>1</v>
      </c>
      <c r="I1890" s="234"/>
      <c r="J1890" s="230"/>
      <c r="K1890" s="230"/>
      <c r="L1890" s="235"/>
      <c r="M1890" s="236"/>
      <c r="N1890" s="237"/>
      <c r="O1890" s="237"/>
      <c r="P1890" s="237"/>
      <c r="Q1890" s="237"/>
      <c r="R1890" s="237"/>
      <c r="S1890" s="237"/>
      <c r="T1890" s="238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9" t="s">
        <v>150</v>
      </c>
      <c r="AU1890" s="239" t="s">
        <v>148</v>
      </c>
      <c r="AV1890" s="13" t="s">
        <v>81</v>
      </c>
      <c r="AW1890" s="13" t="s">
        <v>30</v>
      </c>
      <c r="AX1890" s="13" t="s">
        <v>73</v>
      </c>
      <c r="AY1890" s="239" t="s">
        <v>139</v>
      </c>
    </row>
    <row r="1891" s="14" customFormat="1">
      <c r="A1891" s="14"/>
      <c r="B1891" s="240"/>
      <c r="C1891" s="241"/>
      <c r="D1891" s="231" t="s">
        <v>150</v>
      </c>
      <c r="E1891" s="242" t="s">
        <v>1</v>
      </c>
      <c r="F1891" s="243" t="s">
        <v>2009</v>
      </c>
      <c r="G1891" s="241"/>
      <c r="H1891" s="244">
        <v>3.8500000000000001</v>
      </c>
      <c r="I1891" s="245"/>
      <c r="J1891" s="241"/>
      <c r="K1891" s="241"/>
      <c r="L1891" s="246"/>
      <c r="M1891" s="247"/>
      <c r="N1891" s="248"/>
      <c r="O1891" s="248"/>
      <c r="P1891" s="248"/>
      <c r="Q1891" s="248"/>
      <c r="R1891" s="248"/>
      <c r="S1891" s="248"/>
      <c r="T1891" s="249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50" t="s">
        <v>150</v>
      </c>
      <c r="AU1891" s="250" t="s">
        <v>148</v>
      </c>
      <c r="AV1891" s="14" t="s">
        <v>148</v>
      </c>
      <c r="AW1891" s="14" t="s">
        <v>30</v>
      </c>
      <c r="AX1891" s="14" t="s">
        <v>73</v>
      </c>
      <c r="AY1891" s="250" t="s">
        <v>139</v>
      </c>
    </row>
    <row r="1892" s="15" customFormat="1">
      <c r="A1892" s="15"/>
      <c r="B1892" s="251"/>
      <c r="C1892" s="252"/>
      <c r="D1892" s="231" t="s">
        <v>150</v>
      </c>
      <c r="E1892" s="253" t="s">
        <v>1</v>
      </c>
      <c r="F1892" s="254" t="s">
        <v>164</v>
      </c>
      <c r="G1892" s="252"/>
      <c r="H1892" s="255">
        <v>60.917000000000002</v>
      </c>
      <c r="I1892" s="256"/>
      <c r="J1892" s="252"/>
      <c r="K1892" s="252"/>
      <c r="L1892" s="257"/>
      <c r="M1892" s="258"/>
      <c r="N1892" s="259"/>
      <c r="O1892" s="259"/>
      <c r="P1892" s="259"/>
      <c r="Q1892" s="259"/>
      <c r="R1892" s="259"/>
      <c r="S1892" s="259"/>
      <c r="T1892" s="260"/>
      <c r="U1892" s="15"/>
      <c r="V1892" s="15"/>
      <c r="W1892" s="15"/>
      <c r="X1892" s="15"/>
      <c r="Y1892" s="15"/>
      <c r="Z1892" s="15"/>
      <c r="AA1892" s="15"/>
      <c r="AB1892" s="15"/>
      <c r="AC1892" s="15"/>
      <c r="AD1892" s="15"/>
      <c r="AE1892" s="15"/>
      <c r="AT1892" s="261" t="s">
        <v>150</v>
      </c>
      <c r="AU1892" s="261" t="s">
        <v>148</v>
      </c>
      <c r="AV1892" s="15" t="s">
        <v>147</v>
      </c>
      <c r="AW1892" s="15" t="s">
        <v>30</v>
      </c>
      <c r="AX1892" s="15" t="s">
        <v>81</v>
      </c>
      <c r="AY1892" s="261" t="s">
        <v>139</v>
      </c>
    </row>
    <row r="1893" s="12" customFormat="1" ht="22.8" customHeight="1">
      <c r="A1893" s="12"/>
      <c r="B1893" s="199"/>
      <c r="C1893" s="200"/>
      <c r="D1893" s="201" t="s">
        <v>72</v>
      </c>
      <c r="E1893" s="213" t="s">
        <v>2048</v>
      </c>
      <c r="F1893" s="213" t="s">
        <v>2049</v>
      </c>
      <c r="G1893" s="200"/>
      <c r="H1893" s="200"/>
      <c r="I1893" s="203"/>
      <c r="J1893" s="214">
        <f>BK1893</f>
        <v>0</v>
      </c>
      <c r="K1893" s="200"/>
      <c r="L1893" s="205"/>
      <c r="M1893" s="206"/>
      <c r="N1893" s="207"/>
      <c r="O1893" s="207"/>
      <c r="P1893" s="208">
        <f>SUM(P1894:P2124)</f>
        <v>0</v>
      </c>
      <c r="Q1893" s="207"/>
      <c r="R1893" s="208">
        <f>SUM(R1894:R2124)</f>
        <v>0.35797370000000001</v>
      </c>
      <c r="S1893" s="207"/>
      <c r="T1893" s="209">
        <f>SUM(T1894:T2124)</f>
        <v>0.1126287</v>
      </c>
      <c r="U1893" s="12"/>
      <c r="V1893" s="12"/>
      <c r="W1893" s="12"/>
      <c r="X1893" s="12"/>
      <c r="Y1893" s="12"/>
      <c r="Z1893" s="12"/>
      <c r="AA1893" s="12"/>
      <c r="AB1893" s="12"/>
      <c r="AC1893" s="12"/>
      <c r="AD1893" s="12"/>
      <c r="AE1893" s="12"/>
      <c r="AR1893" s="210" t="s">
        <v>148</v>
      </c>
      <c r="AT1893" s="211" t="s">
        <v>72</v>
      </c>
      <c r="AU1893" s="211" t="s">
        <v>81</v>
      </c>
      <c r="AY1893" s="210" t="s">
        <v>139</v>
      </c>
      <c r="BK1893" s="212">
        <f>SUM(BK1894:BK2124)</f>
        <v>0</v>
      </c>
    </row>
    <row r="1894" s="2" customFormat="1" ht="24.15" customHeight="1">
      <c r="A1894" s="38"/>
      <c r="B1894" s="39"/>
      <c r="C1894" s="215" t="s">
        <v>2050</v>
      </c>
      <c r="D1894" s="215" t="s">
        <v>143</v>
      </c>
      <c r="E1894" s="216" t="s">
        <v>2051</v>
      </c>
      <c r="F1894" s="217" t="s">
        <v>2052</v>
      </c>
      <c r="G1894" s="218" t="s">
        <v>160</v>
      </c>
      <c r="H1894" s="219">
        <v>244.845</v>
      </c>
      <c r="I1894" s="220"/>
      <c r="J1894" s="221">
        <f>ROUND(I1894*H1894,2)</f>
        <v>0</v>
      </c>
      <c r="K1894" s="222"/>
      <c r="L1894" s="44"/>
      <c r="M1894" s="223" t="s">
        <v>1</v>
      </c>
      <c r="N1894" s="224" t="s">
        <v>39</v>
      </c>
      <c r="O1894" s="91"/>
      <c r="P1894" s="225">
        <f>O1894*H1894</f>
        <v>0</v>
      </c>
      <c r="Q1894" s="225">
        <v>0</v>
      </c>
      <c r="R1894" s="225">
        <f>Q1894*H1894</f>
        <v>0</v>
      </c>
      <c r="S1894" s="225">
        <v>0</v>
      </c>
      <c r="T1894" s="226">
        <f>S1894*H1894</f>
        <v>0</v>
      </c>
      <c r="U1894" s="38"/>
      <c r="V1894" s="38"/>
      <c r="W1894" s="38"/>
      <c r="X1894" s="38"/>
      <c r="Y1894" s="38"/>
      <c r="Z1894" s="38"/>
      <c r="AA1894" s="38"/>
      <c r="AB1894" s="38"/>
      <c r="AC1894" s="38"/>
      <c r="AD1894" s="38"/>
      <c r="AE1894" s="38"/>
      <c r="AR1894" s="227" t="s">
        <v>278</v>
      </c>
      <c r="AT1894" s="227" t="s">
        <v>143</v>
      </c>
      <c r="AU1894" s="227" t="s">
        <v>148</v>
      </c>
      <c r="AY1894" s="17" t="s">
        <v>139</v>
      </c>
      <c r="BE1894" s="228">
        <f>IF(N1894="základní",J1894,0)</f>
        <v>0</v>
      </c>
      <c r="BF1894" s="228">
        <f>IF(N1894="snížená",J1894,0)</f>
        <v>0</v>
      </c>
      <c r="BG1894" s="228">
        <f>IF(N1894="zákl. přenesená",J1894,0)</f>
        <v>0</v>
      </c>
      <c r="BH1894" s="228">
        <f>IF(N1894="sníž. přenesená",J1894,0)</f>
        <v>0</v>
      </c>
      <c r="BI1894" s="228">
        <f>IF(N1894="nulová",J1894,0)</f>
        <v>0</v>
      </c>
      <c r="BJ1894" s="17" t="s">
        <v>148</v>
      </c>
      <c r="BK1894" s="228">
        <f>ROUND(I1894*H1894,2)</f>
        <v>0</v>
      </c>
      <c r="BL1894" s="17" t="s">
        <v>278</v>
      </c>
      <c r="BM1894" s="227" t="s">
        <v>2053</v>
      </c>
    </row>
    <row r="1895" s="13" customFormat="1">
      <c r="A1895" s="13"/>
      <c r="B1895" s="229"/>
      <c r="C1895" s="230"/>
      <c r="D1895" s="231" t="s">
        <v>150</v>
      </c>
      <c r="E1895" s="232" t="s">
        <v>1</v>
      </c>
      <c r="F1895" s="233" t="s">
        <v>2054</v>
      </c>
      <c r="G1895" s="230"/>
      <c r="H1895" s="232" t="s">
        <v>1</v>
      </c>
      <c r="I1895" s="234"/>
      <c r="J1895" s="230"/>
      <c r="K1895" s="230"/>
      <c r="L1895" s="235"/>
      <c r="M1895" s="236"/>
      <c r="N1895" s="237"/>
      <c r="O1895" s="237"/>
      <c r="P1895" s="237"/>
      <c r="Q1895" s="237"/>
      <c r="R1895" s="237"/>
      <c r="S1895" s="237"/>
      <c r="T1895" s="23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9" t="s">
        <v>150</v>
      </c>
      <c r="AU1895" s="239" t="s">
        <v>148</v>
      </c>
      <c r="AV1895" s="13" t="s">
        <v>81</v>
      </c>
      <c r="AW1895" s="13" t="s">
        <v>30</v>
      </c>
      <c r="AX1895" s="13" t="s">
        <v>73</v>
      </c>
      <c r="AY1895" s="239" t="s">
        <v>139</v>
      </c>
    </row>
    <row r="1896" s="13" customFormat="1">
      <c r="A1896" s="13"/>
      <c r="B1896" s="229"/>
      <c r="C1896" s="230"/>
      <c r="D1896" s="231" t="s">
        <v>150</v>
      </c>
      <c r="E1896" s="232" t="s">
        <v>1</v>
      </c>
      <c r="F1896" s="233" t="s">
        <v>193</v>
      </c>
      <c r="G1896" s="230"/>
      <c r="H1896" s="232" t="s">
        <v>1</v>
      </c>
      <c r="I1896" s="234"/>
      <c r="J1896" s="230"/>
      <c r="K1896" s="230"/>
      <c r="L1896" s="235"/>
      <c r="M1896" s="236"/>
      <c r="N1896" s="237"/>
      <c r="O1896" s="237"/>
      <c r="P1896" s="237"/>
      <c r="Q1896" s="237"/>
      <c r="R1896" s="237"/>
      <c r="S1896" s="237"/>
      <c r="T1896" s="238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39" t="s">
        <v>150</v>
      </c>
      <c r="AU1896" s="239" t="s">
        <v>148</v>
      </c>
      <c r="AV1896" s="13" t="s">
        <v>81</v>
      </c>
      <c r="AW1896" s="13" t="s">
        <v>30</v>
      </c>
      <c r="AX1896" s="13" t="s">
        <v>73</v>
      </c>
      <c r="AY1896" s="239" t="s">
        <v>139</v>
      </c>
    </row>
    <row r="1897" s="14" customFormat="1">
      <c r="A1897" s="14"/>
      <c r="B1897" s="240"/>
      <c r="C1897" s="241"/>
      <c r="D1897" s="231" t="s">
        <v>150</v>
      </c>
      <c r="E1897" s="242" t="s">
        <v>1</v>
      </c>
      <c r="F1897" s="243" t="s">
        <v>194</v>
      </c>
      <c r="G1897" s="241"/>
      <c r="H1897" s="244">
        <v>10.189</v>
      </c>
      <c r="I1897" s="245"/>
      <c r="J1897" s="241"/>
      <c r="K1897" s="241"/>
      <c r="L1897" s="246"/>
      <c r="M1897" s="247"/>
      <c r="N1897" s="248"/>
      <c r="O1897" s="248"/>
      <c r="P1897" s="248"/>
      <c r="Q1897" s="248"/>
      <c r="R1897" s="248"/>
      <c r="S1897" s="248"/>
      <c r="T1897" s="249"/>
      <c r="U1897" s="14"/>
      <c r="V1897" s="14"/>
      <c r="W1897" s="14"/>
      <c r="X1897" s="14"/>
      <c r="Y1897" s="14"/>
      <c r="Z1897" s="14"/>
      <c r="AA1897" s="14"/>
      <c r="AB1897" s="14"/>
      <c r="AC1897" s="14"/>
      <c r="AD1897" s="14"/>
      <c r="AE1897" s="14"/>
      <c r="AT1897" s="250" t="s">
        <v>150</v>
      </c>
      <c r="AU1897" s="250" t="s">
        <v>148</v>
      </c>
      <c r="AV1897" s="14" t="s">
        <v>148</v>
      </c>
      <c r="AW1897" s="14" t="s">
        <v>30</v>
      </c>
      <c r="AX1897" s="14" t="s">
        <v>73</v>
      </c>
      <c r="AY1897" s="250" t="s">
        <v>139</v>
      </c>
    </row>
    <row r="1898" s="13" customFormat="1">
      <c r="A1898" s="13"/>
      <c r="B1898" s="229"/>
      <c r="C1898" s="230"/>
      <c r="D1898" s="231" t="s">
        <v>150</v>
      </c>
      <c r="E1898" s="232" t="s">
        <v>1</v>
      </c>
      <c r="F1898" s="233" t="s">
        <v>195</v>
      </c>
      <c r="G1898" s="230"/>
      <c r="H1898" s="232" t="s">
        <v>1</v>
      </c>
      <c r="I1898" s="234"/>
      <c r="J1898" s="230"/>
      <c r="K1898" s="230"/>
      <c r="L1898" s="235"/>
      <c r="M1898" s="236"/>
      <c r="N1898" s="237"/>
      <c r="O1898" s="237"/>
      <c r="P1898" s="237"/>
      <c r="Q1898" s="237"/>
      <c r="R1898" s="237"/>
      <c r="S1898" s="237"/>
      <c r="T1898" s="238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T1898" s="239" t="s">
        <v>150</v>
      </c>
      <c r="AU1898" s="239" t="s">
        <v>148</v>
      </c>
      <c r="AV1898" s="13" t="s">
        <v>81</v>
      </c>
      <c r="AW1898" s="13" t="s">
        <v>30</v>
      </c>
      <c r="AX1898" s="13" t="s">
        <v>73</v>
      </c>
      <c r="AY1898" s="239" t="s">
        <v>139</v>
      </c>
    </row>
    <row r="1899" s="14" customFormat="1">
      <c r="A1899" s="14"/>
      <c r="B1899" s="240"/>
      <c r="C1899" s="241"/>
      <c r="D1899" s="231" t="s">
        <v>150</v>
      </c>
      <c r="E1899" s="242" t="s">
        <v>1</v>
      </c>
      <c r="F1899" s="243" t="s">
        <v>196</v>
      </c>
      <c r="G1899" s="241"/>
      <c r="H1899" s="244">
        <v>2.0070000000000001</v>
      </c>
      <c r="I1899" s="245"/>
      <c r="J1899" s="241"/>
      <c r="K1899" s="241"/>
      <c r="L1899" s="246"/>
      <c r="M1899" s="247"/>
      <c r="N1899" s="248"/>
      <c r="O1899" s="248"/>
      <c r="P1899" s="248"/>
      <c r="Q1899" s="248"/>
      <c r="R1899" s="248"/>
      <c r="S1899" s="248"/>
      <c r="T1899" s="249"/>
      <c r="U1899" s="14"/>
      <c r="V1899" s="14"/>
      <c r="W1899" s="14"/>
      <c r="X1899" s="14"/>
      <c r="Y1899" s="14"/>
      <c r="Z1899" s="14"/>
      <c r="AA1899" s="14"/>
      <c r="AB1899" s="14"/>
      <c r="AC1899" s="14"/>
      <c r="AD1899" s="14"/>
      <c r="AE1899" s="14"/>
      <c r="AT1899" s="250" t="s">
        <v>150</v>
      </c>
      <c r="AU1899" s="250" t="s">
        <v>148</v>
      </c>
      <c r="AV1899" s="14" t="s">
        <v>148</v>
      </c>
      <c r="AW1899" s="14" t="s">
        <v>30</v>
      </c>
      <c r="AX1899" s="14" t="s">
        <v>73</v>
      </c>
      <c r="AY1899" s="250" t="s">
        <v>139</v>
      </c>
    </row>
    <row r="1900" s="13" customFormat="1">
      <c r="A1900" s="13"/>
      <c r="B1900" s="229"/>
      <c r="C1900" s="230"/>
      <c r="D1900" s="231" t="s">
        <v>150</v>
      </c>
      <c r="E1900" s="232" t="s">
        <v>1</v>
      </c>
      <c r="F1900" s="233" t="s">
        <v>197</v>
      </c>
      <c r="G1900" s="230"/>
      <c r="H1900" s="232" t="s">
        <v>1</v>
      </c>
      <c r="I1900" s="234"/>
      <c r="J1900" s="230"/>
      <c r="K1900" s="230"/>
      <c r="L1900" s="235"/>
      <c r="M1900" s="236"/>
      <c r="N1900" s="237"/>
      <c r="O1900" s="237"/>
      <c r="P1900" s="237"/>
      <c r="Q1900" s="237"/>
      <c r="R1900" s="237"/>
      <c r="S1900" s="237"/>
      <c r="T1900" s="238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39" t="s">
        <v>150</v>
      </c>
      <c r="AU1900" s="239" t="s">
        <v>148</v>
      </c>
      <c r="AV1900" s="13" t="s">
        <v>81</v>
      </c>
      <c r="AW1900" s="13" t="s">
        <v>30</v>
      </c>
      <c r="AX1900" s="13" t="s">
        <v>73</v>
      </c>
      <c r="AY1900" s="239" t="s">
        <v>139</v>
      </c>
    </row>
    <row r="1901" s="14" customFormat="1">
      <c r="A1901" s="14"/>
      <c r="B1901" s="240"/>
      <c r="C1901" s="241"/>
      <c r="D1901" s="231" t="s">
        <v>150</v>
      </c>
      <c r="E1901" s="242" t="s">
        <v>1</v>
      </c>
      <c r="F1901" s="243" t="s">
        <v>198</v>
      </c>
      <c r="G1901" s="241"/>
      <c r="H1901" s="244">
        <v>1.153</v>
      </c>
      <c r="I1901" s="245"/>
      <c r="J1901" s="241"/>
      <c r="K1901" s="241"/>
      <c r="L1901" s="246"/>
      <c r="M1901" s="247"/>
      <c r="N1901" s="248"/>
      <c r="O1901" s="248"/>
      <c r="P1901" s="248"/>
      <c r="Q1901" s="248"/>
      <c r="R1901" s="248"/>
      <c r="S1901" s="248"/>
      <c r="T1901" s="249"/>
      <c r="U1901" s="14"/>
      <c r="V1901" s="14"/>
      <c r="W1901" s="14"/>
      <c r="X1901" s="14"/>
      <c r="Y1901" s="14"/>
      <c r="Z1901" s="14"/>
      <c r="AA1901" s="14"/>
      <c r="AB1901" s="14"/>
      <c r="AC1901" s="14"/>
      <c r="AD1901" s="14"/>
      <c r="AE1901" s="14"/>
      <c r="AT1901" s="250" t="s">
        <v>150</v>
      </c>
      <c r="AU1901" s="250" t="s">
        <v>148</v>
      </c>
      <c r="AV1901" s="14" t="s">
        <v>148</v>
      </c>
      <c r="AW1901" s="14" t="s">
        <v>30</v>
      </c>
      <c r="AX1901" s="14" t="s">
        <v>73</v>
      </c>
      <c r="AY1901" s="250" t="s">
        <v>139</v>
      </c>
    </row>
    <row r="1902" s="13" customFormat="1">
      <c r="A1902" s="13"/>
      <c r="B1902" s="229"/>
      <c r="C1902" s="230"/>
      <c r="D1902" s="231" t="s">
        <v>150</v>
      </c>
      <c r="E1902" s="232" t="s">
        <v>1</v>
      </c>
      <c r="F1902" s="233" t="s">
        <v>168</v>
      </c>
      <c r="G1902" s="230"/>
      <c r="H1902" s="232" t="s">
        <v>1</v>
      </c>
      <c r="I1902" s="234"/>
      <c r="J1902" s="230"/>
      <c r="K1902" s="230"/>
      <c r="L1902" s="235"/>
      <c r="M1902" s="236"/>
      <c r="N1902" s="237"/>
      <c r="O1902" s="237"/>
      <c r="P1902" s="237"/>
      <c r="Q1902" s="237"/>
      <c r="R1902" s="237"/>
      <c r="S1902" s="237"/>
      <c r="T1902" s="238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39" t="s">
        <v>150</v>
      </c>
      <c r="AU1902" s="239" t="s">
        <v>148</v>
      </c>
      <c r="AV1902" s="13" t="s">
        <v>81</v>
      </c>
      <c r="AW1902" s="13" t="s">
        <v>30</v>
      </c>
      <c r="AX1902" s="13" t="s">
        <v>73</v>
      </c>
      <c r="AY1902" s="239" t="s">
        <v>139</v>
      </c>
    </row>
    <row r="1903" s="14" customFormat="1">
      <c r="A1903" s="14"/>
      <c r="B1903" s="240"/>
      <c r="C1903" s="241"/>
      <c r="D1903" s="231" t="s">
        <v>150</v>
      </c>
      <c r="E1903" s="242" t="s">
        <v>1</v>
      </c>
      <c r="F1903" s="243" t="s">
        <v>199</v>
      </c>
      <c r="G1903" s="241"/>
      <c r="H1903" s="244">
        <v>7.1109999999999998</v>
      </c>
      <c r="I1903" s="245"/>
      <c r="J1903" s="241"/>
      <c r="K1903" s="241"/>
      <c r="L1903" s="246"/>
      <c r="M1903" s="247"/>
      <c r="N1903" s="248"/>
      <c r="O1903" s="248"/>
      <c r="P1903" s="248"/>
      <c r="Q1903" s="248"/>
      <c r="R1903" s="248"/>
      <c r="S1903" s="248"/>
      <c r="T1903" s="249"/>
      <c r="U1903" s="14"/>
      <c r="V1903" s="14"/>
      <c r="W1903" s="14"/>
      <c r="X1903" s="14"/>
      <c r="Y1903" s="14"/>
      <c r="Z1903" s="14"/>
      <c r="AA1903" s="14"/>
      <c r="AB1903" s="14"/>
      <c r="AC1903" s="14"/>
      <c r="AD1903" s="14"/>
      <c r="AE1903" s="14"/>
      <c r="AT1903" s="250" t="s">
        <v>150</v>
      </c>
      <c r="AU1903" s="250" t="s">
        <v>148</v>
      </c>
      <c r="AV1903" s="14" t="s">
        <v>148</v>
      </c>
      <c r="AW1903" s="14" t="s">
        <v>30</v>
      </c>
      <c r="AX1903" s="14" t="s">
        <v>73</v>
      </c>
      <c r="AY1903" s="250" t="s">
        <v>139</v>
      </c>
    </row>
    <row r="1904" s="13" customFormat="1">
      <c r="A1904" s="13"/>
      <c r="B1904" s="229"/>
      <c r="C1904" s="230"/>
      <c r="D1904" s="231" t="s">
        <v>150</v>
      </c>
      <c r="E1904" s="232" t="s">
        <v>1</v>
      </c>
      <c r="F1904" s="233" t="s">
        <v>200</v>
      </c>
      <c r="G1904" s="230"/>
      <c r="H1904" s="232" t="s">
        <v>1</v>
      </c>
      <c r="I1904" s="234"/>
      <c r="J1904" s="230"/>
      <c r="K1904" s="230"/>
      <c r="L1904" s="235"/>
      <c r="M1904" s="236"/>
      <c r="N1904" s="237"/>
      <c r="O1904" s="237"/>
      <c r="P1904" s="237"/>
      <c r="Q1904" s="237"/>
      <c r="R1904" s="237"/>
      <c r="S1904" s="237"/>
      <c r="T1904" s="238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39" t="s">
        <v>150</v>
      </c>
      <c r="AU1904" s="239" t="s">
        <v>148</v>
      </c>
      <c r="AV1904" s="13" t="s">
        <v>81</v>
      </c>
      <c r="AW1904" s="13" t="s">
        <v>30</v>
      </c>
      <c r="AX1904" s="13" t="s">
        <v>73</v>
      </c>
      <c r="AY1904" s="239" t="s">
        <v>139</v>
      </c>
    </row>
    <row r="1905" s="14" customFormat="1">
      <c r="A1905" s="14"/>
      <c r="B1905" s="240"/>
      <c r="C1905" s="241"/>
      <c r="D1905" s="231" t="s">
        <v>150</v>
      </c>
      <c r="E1905" s="242" t="s">
        <v>1</v>
      </c>
      <c r="F1905" s="243" t="s">
        <v>201</v>
      </c>
      <c r="G1905" s="241"/>
      <c r="H1905" s="244">
        <v>26.088000000000001</v>
      </c>
      <c r="I1905" s="245"/>
      <c r="J1905" s="241"/>
      <c r="K1905" s="241"/>
      <c r="L1905" s="246"/>
      <c r="M1905" s="247"/>
      <c r="N1905" s="248"/>
      <c r="O1905" s="248"/>
      <c r="P1905" s="248"/>
      <c r="Q1905" s="248"/>
      <c r="R1905" s="248"/>
      <c r="S1905" s="248"/>
      <c r="T1905" s="249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50" t="s">
        <v>150</v>
      </c>
      <c r="AU1905" s="250" t="s">
        <v>148</v>
      </c>
      <c r="AV1905" s="14" t="s">
        <v>148</v>
      </c>
      <c r="AW1905" s="14" t="s">
        <v>30</v>
      </c>
      <c r="AX1905" s="14" t="s">
        <v>73</v>
      </c>
      <c r="AY1905" s="250" t="s">
        <v>139</v>
      </c>
    </row>
    <row r="1906" s="13" customFormat="1">
      <c r="A1906" s="13"/>
      <c r="B1906" s="229"/>
      <c r="C1906" s="230"/>
      <c r="D1906" s="231" t="s">
        <v>150</v>
      </c>
      <c r="E1906" s="232" t="s">
        <v>1</v>
      </c>
      <c r="F1906" s="233" t="s">
        <v>202</v>
      </c>
      <c r="G1906" s="230"/>
      <c r="H1906" s="232" t="s">
        <v>1</v>
      </c>
      <c r="I1906" s="234"/>
      <c r="J1906" s="230"/>
      <c r="K1906" s="230"/>
      <c r="L1906" s="235"/>
      <c r="M1906" s="236"/>
      <c r="N1906" s="237"/>
      <c r="O1906" s="237"/>
      <c r="P1906" s="237"/>
      <c r="Q1906" s="237"/>
      <c r="R1906" s="237"/>
      <c r="S1906" s="237"/>
      <c r="T1906" s="238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T1906" s="239" t="s">
        <v>150</v>
      </c>
      <c r="AU1906" s="239" t="s">
        <v>148</v>
      </c>
      <c r="AV1906" s="13" t="s">
        <v>81</v>
      </c>
      <c r="AW1906" s="13" t="s">
        <v>30</v>
      </c>
      <c r="AX1906" s="13" t="s">
        <v>73</v>
      </c>
      <c r="AY1906" s="239" t="s">
        <v>139</v>
      </c>
    </row>
    <row r="1907" s="14" customFormat="1">
      <c r="A1907" s="14"/>
      <c r="B1907" s="240"/>
      <c r="C1907" s="241"/>
      <c r="D1907" s="231" t="s">
        <v>150</v>
      </c>
      <c r="E1907" s="242" t="s">
        <v>1</v>
      </c>
      <c r="F1907" s="243" t="s">
        <v>203</v>
      </c>
      <c r="G1907" s="241"/>
      <c r="H1907" s="244">
        <v>22.337</v>
      </c>
      <c r="I1907" s="245"/>
      <c r="J1907" s="241"/>
      <c r="K1907" s="241"/>
      <c r="L1907" s="246"/>
      <c r="M1907" s="247"/>
      <c r="N1907" s="248"/>
      <c r="O1907" s="248"/>
      <c r="P1907" s="248"/>
      <c r="Q1907" s="248"/>
      <c r="R1907" s="248"/>
      <c r="S1907" s="248"/>
      <c r="T1907" s="249"/>
      <c r="U1907" s="14"/>
      <c r="V1907" s="14"/>
      <c r="W1907" s="14"/>
      <c r="X1907" s="14"/>
      <c r="Y1907" s="14"/>
      <c r="Z1907" s="14"/>
      <c r="AA1907" s="14"/>
      <c r="AB1907" s="14"/>
      <c r="AC1907" s="14"/>
      <c r="AD1907" s="14"/>
      <c r="AE1907" s="14"/>
      <c r="AT1907" s="250" t="s">
        <v>150</v>
      </c>
      <c r="AU1907" s="250" t="s">
        <v>148</v>
      </c>
      <c r="AV1907" s="14" t="s">
        <v>148</v>
      </c>
      <c r="AW1907" s="14" t="s">
        <v>30</v>
      </c>
      <c r="AX1907" s="14" t="s">
        <v>73</v>
      </c>
      <c r="AY1907" s="250" t="s">
        <v>139</v>
      </c>
    </row>
    <row r="1908" s="13" customFormat="1">
      <c r="A1908" s="13"/>
      <c r="B1908" s="229"/>
      <c r="C1908" s="230"/>
      <c r="D1908" s="231" t="s">
        <v>150</v>
      </c>
      <c r="E1908" s="232" t="s">
        <v>1</v>
      </c>
      <c r="F1908" s="233" t="s">
        <v>2055</v>
      </c>
      <c r="G1908" s="230"/>
      <c r="H1908" s="232" t="s">
        <v>1</v>
      </c>
      <c r="I1908" s="234"/>
      <c r="J1908" s="230"/>
      <c r="K1908" s="230"/>
      <c r="L1908" s="235"/>
      <c r="M1908" s="236"/>
      <c r="N1908" s="237"/>
      <c r="O1908" s="237"/>
      <c r="P1908" s="237"/>
      <c r="Q1908" s="237"/>
      <c r="R1908" s="237"/>
      <c r="S1908" s="237"/>
      <c r="T1908" s="238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T1908" s="239" t="s">
        <v>150</v>
      </c>
      <c r="AU1908" s="239" t="s">
        <v>148</v>
      </c>
      <c r="AV1908" s="13" t="s">
        <v>81</v>
      </c>
      <c r="AW1908" s="13" t="s">
        <v>30</v>
      </c>
      <c r="AX1908" s="13" t="s">
        <v>73</v>
      </c>
      <c r="AY1908" s="239" t="s">
        <v>139</v>
      </c>
    </row>
    <row r="1909" s="13" customFormat="1">
      <c r="A1909" s="13"/>
      <c r="B1909" s="229"/>
      <c r="C1909" s="230"/>
      <c r="D1909" s="231" t="s">
        <v>150</v>
      </c>
      <c r="E1909" s="232" t="s">
        <v>1</v>
      </c>
      <c r="F1909" s="233" t="s">
        <v>193</v>
      </c>
      <c r="G1909" s="230"/>
      <c r="H1909" s="232" t="s">
        <v>1</v>
      </c>
      <c r="I1909" s="234"/>
      <c r="J1909" s="230"/>
      <c r="K1909" s="230"/>
      <c r="L1909" s="235"/>
      <c r="M1909" s="236"/>
      <c r="N1909" s="237"/>
      <c r="O1909" s="237"/>
      <c r="P1909" s="237"/>
      <c r="Q1909" s="237"/>
      <c r="R1909" s="237"/>
      <c r="S1909" s="237"/>
      <c r="T1909" s="238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T1909" s="239" t="s">
        <v>150</v>
      </c>
      <c r="AU1909" s="239" t="s">
        <v>148</v>
      </c>
      <c r="AV1909" s="13" t="s">
        <v>81</v>
      </c>
      <c r="AW1909" s="13" t="s">
        <v>30</v>
      </c>
      <c r="AX1909" s="13" t="s">
        <v>73</v>
      </c>
      <c r="AY1909" s="239" t="s">
        <v>139</v>
      </c>
    </row>
    <row r="1910" s="14" customFormat="1">
      <c r="A1910" s="14"/>
      <c r="B1910" s="240"/>
      <c r="C1910" s="241"/>
      <c r="D1910" s="231" t="s">
        <v>150</v>
      </c>
      <c r="E1910" s="242" t="s">
        <v>1</v>
      </c>
      <c r="F1910" s="243" t="s">
        <v>236</v>
      </c>
      <c r="G1910" s="241"/>
      <c r="H1910" s="244">
        <v>32.018999999999998</v>
      </c>
      <c r="I1910" s="245"/>
      <c r="J1910" s="241"/>
      <c r="K1910" s="241"/>
      <c r="L1910" s="246"/>
      <c r="M1910" s="247"/>
      <c r="N1910" s="248"/>
      <c r="O1910" s="248"/>
      <c r="P1910" s="248"/>
      <c r="Q1910" s="248"/>
      <c r="R1910" s="248"/>
      <c r="S1910" s="248"/>
      <c r="T1910" s="249"/>
      <c r="U1910" s="14"/>
      <c r="V1910" s="14"/>
      <c r="W1910" s="14"/>
      <c r="X1910" s="14"/>
      <c r="Y1910" s="14"/>
      <c r="Z1910" s="14"/>
      <c r="AA1910" s="14"/>
      <c r="AB1910" s="14"/>
      <c r="AC1910" s="14"/>
      <c r="AD1910" s="14"/>
      <c r="AE1910" s="14"/>
      <c r="AT1910" s="250" t="s">
        <v>150</v>
      </c>
      <c r="AU1910" s="250" t="s">
        <v>148</v>
      </c>
      <c r="AV1910" s="14" t="s">
        <v>148</v>
      </c>
      <c r="AW1910" s="14" t="s">
        <v>30</v>
      </c>
      <c r="AX1910" s="14" t="s">
        <v>73</v>
      </c>
      <c r="AY1910" s="250" t="s">
        <v>139</v>
      </c>
    </row>
    <row r="1911" s="13" customFormat="1">
      <c r="A1911" s="13"/>
      <c r="B1911" s="229"/>
      <c r="C1911" s="230"/>
      <c r="D1911" s="231" t="s">
        <v>150</v>
      </c>
      <c r="E1911" s="232" t="s">
        <v>1</v>
      </c>
      <c r="F1911" s="233" t="s">
        <v>195</v>
      </c>
      <c r="G1911" s="230"/>
      <c r="H1911" s="232" t="s">
        <v>1</v>
      </c>
      <c r="I1911" s="234"/>
      <c r="J1911" s="230"/>
      <c r="K1911" s="230"/>
      <c r="L1911" s="235"/>
      <c r="M1911" s="236"/>
      <c r="N1911" s="237"/>
      <c r="O1911" s="237"/>
      <c r="P1911" s="237"/>
      <c r="Q1911" s="237"/>
      <c r="R1911" s="237"/>
      <c r="S1911" s="237"/>
      <c r="T1911" s="238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9" t="s">
        <v>150</v>
      </c>
      <c r="AU1911" s="239" t="s">
        <v>148</v>
      </c>
      <c r="AV1911" s="13" t="s">
        <v>81</v>
      </c>
      <c r="AW1911" s="13" t="s">
        <v>30</v>
      </c>
      <c r="AX1911" s="13" t="s">
        <v>73</v>
      </c>
      <c r="AY1911" s="239" t="s">
        <v>139</v>
      </c>
    </row>
    <row r="1912" s="14" customFormat="1">
      <c r="A1912" s="14"/>
      <c r="B1912" s="240"/>
      <c r="C1912" s="241"/>
      <c r="D1912" s="231" t="s">
        <v>150</v>
      </c>
      <c r="E1912" s="242" t="s">
        <v>1</v>
      </c>
      <c r="F1912" s="243" t="s">
        <v>237</v>
      </c>
      <c r="G1912" s="241"/>
      <c r="H1912" s="244">
        <v>13.177</v>
      </c>
      <c r="I1912" s="245"/>
      <c r="J1912" s="241"/>
      <c r="K1912" s="241"/>
      <c r="L1912" s="246"/>
      <c r="M1912" s="247"/>
      <c r="N1912" s="248"/>
      <c r="O1912" s="248"/>
      <c r="P1912" s="248"/>
      <c r="Q1912" s="248"/>
      <c r="R1912" s="248"/>
      <c r="S1912" s="248"/>
      <c r="T1912" s="249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50" t="s">
        <v>150</v>
      </c>
      <c r="AU1912" s="250" t="s">
        <v>148</v>
      </c>
      <c r="AV1912" s="14" t="s">
        <v>148</v>
      </c>
      <c r="AW1912" s="14" t="s">
        <v>30</v>
      </c>
      <c r="AX1912" s="14" t="s">
        <v>73</v>
      </c>
      <c r="AY1912" s="250" t="s">
        <v>139</v>
      </c>
    </row>
    <row r="1913" s="13" customFormat="1">
      <c r="A1913" s="13"/>
      <c r="B1913" s="229"/>
      <c r="C1913" s="230"/>
      <c r="D1913" s="231" t="s">
        <v>150</v>
      </c>
      <c r="E1913" s="232" t="s">
        <v>1</v>
      </c>
      <c r="F1913" s="233" t="s">
        <v>197</v>
      </c>
      <c r="G1913" s="230"/>
      <c r="H1913" s="232" t="s">
        <v>1</v>
      </c>
      <c r="I1913" s="234"/>
      <c r="J1913" s="230"/>
      <c r="K1913" s="230"/>
      <c r="L1913" s="235"/>
      <c r="M1913" s="236"/>
      <c r="N1913" s="237"/>
      <c r="O1913" s="237"/>
      <c r="P1913" s="237"/>
      <c r="Q1913" s="237"/>
      <c r="R1913" s="237"/>
      <c r="S1913" s="237"/>
      <c r="T1913" s="238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39" t="s">
        <v>150</v>
      </c>
      <c r="AU1913" s="239" t="s">
        <v>148</v>
      </c>
      <c r="AV1913" s="13" t="s">
        <v>81</v>
      </c>
      <c r="AW1913" s="13" t="s">
        <v>30</v>
      </c>
      <c r="AX1913" s="13" t="s">
        <v>73</v>
      </c>
      <c r="AY1913" s="239" t="s">
        <v>139</v>
      </c>
    </row>
    <row r="1914" s="14" customFormat="1">
      <c r="A1914" s="14"/>
      <c r="B1914" s="240"/>
      <c r="C1914" s="241"/>
      <c r="D1914" s="231" t="s">
        <v>150</v>
      </c>
      <c r="E1914" s="242" t="s">
        <v>1</v>
      </c>
      <c r="F1914" s="243" t="s">
        <v>238</v>
      </c>
      <c r="G1914" s="241"/>
      <c r="H1914" s="244">
        <v>12.805</v>
      </c>
      <c r="I1914" s="245"/>
      <c r="J1914" s="241"/>
      <c r="K1914" s="241"/>
      <c r="L1914" s="246"/>
      <c r="M1914" s="247"/>
      <c r="N1914" s="248"/>
      <c r="O1914" s="248"/>
      <c r="P1914" s="248"/>
      <c r="Q1914" s="248"/>
      <c r="R1914" s="248"/>
      <c r="S1914" s="248"/>
      <c r="T1914" s="249"/>
      <c r="U1914" s="14"/>
      <c r="V1914" s="14"/>
      <c r="W1914" s="14"/>
      <c r="X1914" s="14"/>
      <c r="Y1914" s="14"/>
      <c r="Z1914" s="14"/>
      <c r="AA1914" s="14"/>
      <c r="AB1914" s="14"/>
      <c r="AC1914" s="14"/>
      <c r="AD1914" s="14"/>
      <c r="AE1914" s="14"/>
      <c r="AT1914" s="250" t="s">
        <v>150</v>
      </c>
      <c r="AU1914" s="250" t="s">
        <v>148</v>
      </c>
      <c r="AV1914" s="14" t="s">
        <v>148</v>
      </c>
      <c r="AW1914" s="14" t="s">
        <v>30</v>
      </c>
      <c r="AX1914" s="14" t="s">
        <v>73</v>
      </c>
      <c r="AY1914" s="250" t="s">
        <v>139</v>
      </c>
    </row>
    <row r="1915" s="13" customFormat="1">
      <c r="A1915" s="13"/>
      <c r="B1915" s="229"/>
      <c r="C1915" s="230"/>
      <c r="D1915" s="231" t="s">
        <v>150</v>
      </c>
      <c r="E1915" s="232" t="s">
        <v>1</v>
      </c>
      <c r="F1915" s="233" t="s">
        <v>168</v>
      </c>
      <c r="G1915" s="230"/>
      <c r="H1915" s="232" t="s">
        <v>1</v>
      </c>
      <c r="I1915" s="234"/>
      <c r="J1915" s="230"/>
      <c r="K1915" s="230"/>
      <c r="L1915" s="235"/>
      <c r="M1915" s="236"/>
      <c r="N1915" s="237"/>
      <c r="O1915" s="237"/>
      <c r="P1915" s="237"/>
      <c r="Q1915" s="237"/>
      <c r="R1915" s="237"/>
      <c r="S1915" s="237"/>
      <c r="T1915" s="238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39" t="s">
        <v>150</v>
      </c>
      <c r="AU1915" s="239" t="s">
        <v>148</v>
      </c>
      <c r="AV1915" s="13" t="s">
        <v>81</v>
      </c>
      <c r="AW1915" s="13" t="s">
        <v>30</v>
      </c>
      <c r="AX1915" s="13" t="s">
        <v>73</v>
      </c>
      <c r="AY1915" s="239" t="s">
        <v>139</v>
      </c>
    </row>
    <row r="1916" s="14" customFormat="1">
      <c r="A1916" s="14"/>
      <c r="B1916" s="240"/>
      <c r="C1916" s="241"/>
      <c r="D1916" s="231" t="s">
        <v>150</v>
      </c>
      <c r="E1916" s="242" t="s">
        <v>1</v>
      </c>
      <c r="F1916" s="243" t="s">
        <v>239</v>
      </c>
      <c r="G1916" s="241"/>
      <c r="H1916" s="244">
        <v>32.369</v>
      </c>
      <c r="I1916" s="245"/>
      <c r="J1916" s="241"/>
      <c r="K1916" s="241"/>
      <c r="L1916" s="246"/>
      <c r="M1916" s="247"/>
      <c r="N1916" s="248"/>
      <c r="O1916" s="248"/>
      <c r="P1916" s="248"/>
      <c r="Q1916" s="248"/>
      <c r="R1916" s="248"/>
      <c r="S1916" s="248"/>
      <c r="T1916" s="249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50" t="s">
        <v>150</v>
      </c>
      <c r="AU1916" s="250" t="s">
        <v>148</v>
      </c>
      <c r="AV1916" s="14" t="s">
        <v>148</v>
      </c>
      <c r="AW1916" s="14" t="s">
        <v>30</v>
      </c>
      <c r="AX1916" s="14" t="s">
        <v>73</v>
      </c>
      <c r="AY1916" s="250" t="s">
        <v>139</v>
      </c>
    </row>
    <row r="1917" s="13" customFormat="1">
      <c r="A1917" s="13"/>
      <c r="B1917" s="229"/>
      <c r="C1917" s="230"/>
      <c r="D1917" s="231" t="s">
        <v>150</v>
      </c>
      <c r="E1917" s="232" t="s">
        <v>1</v>
      </c>
      <c r="F1917" s="233" t="s">
        <v>240</v>
      </c>
      <c r="G1917" s="230"/>
      <c r="H1917" s="232" t="s">
        <v>1</v>
      </c>
      <c r="I1917" s="234"/>
      <c r="J1917" s="230"/>
      <c r="K1917" s="230"/>
      <c r="L1917" s="235"/>
      <c r="M1917" s="236"/>
      <c r="N1917" s="237"/>
      <c r="O1917" s="237"/>
      <c r="P1917" s="237"/>
      <c r="Q1917" s="237"/>
      <c r="R1917" s="237"/>
      <c r="S1917" s="237"/>
      <c r="T1917" s="238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T1917" s="239" t="s">
        <v>150</v>
      </c>
      <c r="AU1917" s="239" t="s">
        <v>148</v>
      </c>
      <c r="AV1917" s="13" t="s">
        <v>81</v>
      </c>
      <c r="AW1917" s="13" t="s">
        <v>30</v>
      </c>
      <c r="AX1917" s="13" t="s">
        <v>73</v>
      </c>
      <c r="AY1917" s="239" t="s">
        <v>139</v>
      </c>
    </row>
    <row r="1918" s="14" customFormat="1">
      <c r="A1918" s="14"/>
      <c r="B1918" s="240"/>
      <c r="C1918" s="241"/>
      <c r="D1918" s="231" t="s">
        <v>150</v>
      </c>
      <c r="E1918" s="242" t="s">
        <v>1</v>
      </c>
      <c r="F1918" s="243" t="s">
        <v>241</v>
      </c>
      <c r="G1918" s="241"/>
      <c r="H1918" s="244">
        <v>59.670999999999999</v>
      </c>
      <c r="I1918" s="245"/>
      <c r="J1918" s="241"/>
      <c r="K1918" s="241"/>
      <c r="L1918" s="246"/>
      <c r="M1918" s="247"/>
      <c r="N1918" s="248"/>
      <c r="O1918" s="248"/>
      <c r="P1918" s="248"/>
      <c r="Q1918" s="248"/>
      <c r="R1918" s="248"/>
      <c r="S1918" s="248"/>
      <c r="T1918" s="249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50" t="s">
        <v>150</v>
      </c>
      <c r="AU1918" s="250" t="s">
        <v>148</v>
      </c>
      <c r="AV1918" s="14" t="s">
        <v>148</v>
      </c>
      <c r="AW1918" s="14" t="s">
        <v>30</v>
      </c>
      <c r="AX1918" s="14" t="s">
        <v>73</v>
      </c>
      <c r="AY1918" s="250" t="s">
        <v>139</v>
      </c>
    </row>
    <row r="1919" s="13" customFormat="1">
      <c r="A1919" s="13"/>
      <c r="B1919" s="229"/>
      <c r="C1919" s="230"/>
      <c r="D1919" s="231" t="s">
        <v>150</v>
      </c>
      <c r="E1919" s="232" t="s">
        <v>1</v>
      </c>
      <c r="F1919" s="233" t="s">
        <v>202</v>
      </c>
      <c r="G1919" s="230"/>
      <c r="H1919" s="232" t="s">
        <v>1</v>
      </c>
      <c r="I1919" s="234"/>
      <c r="J1919" s="230"/>
      <c r="K1919" s="230"/>
      <c r="L1919" s="235"/>
      <c r="M1919" s="236"/>
      <c r="N1919" s="237"/>
      <c r="O1919" s="237"/>
      <c r="P1919" s="237"/>
      <c r="Q1919" s="237"/>
      <c r="R1919" s="237"/>
      <c r="S1919" s="237"/>
      <c r="T1919" s="238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T1919" s="239" t="s">
        <v>150</v>
      </c>
      <c r="AU1919" s="239" t="s">
        <v>148</v>
      </c>
      <c r="AV1919" s="13" t="s">
        <v>81</v>
      </c>
      <c r="AW1919" s="13" t="s">
        <v>30</v>
      </c>
      <c r="AX1919" s="13" t="s">
        <v>73</v>
      </c>
      <c r="AY1919" s="239" t="s">
        <v>139</v>
      </c>
    </row>
    <row r="1920" s="14" customFormat="1">
      <c r="A1920" s="14"/>
      <c r="B1920" s="240"/>
      <c r="C1920" s="241"/>
      <c r="D1920" s="231" t="s">
        <v>150</v>
      </c>
      <c r="E1920" s="242" t="s">
        <v>1</v>
      </c>
      <c r="F1920" s="243" t="s">
        <v>242</v>
      </c>
      <c r="G1920" s="241"/>
      <c r="H1920" s="244">
        <v>52.463999999999999</v>
      </c>
      <c r="I1920" s="245"/>
      <c r="J1920" s="241"/>
      <c r="K1920" s="241"/>
      <c r="L1920" s="246"/>
      <c r="M1920" s="247"/>
      <c r="N1920" s="248"/>
      <c r="O1920" s="248"/>
      <c r="P1920" s="248"/>
      <c r="Q1920" s="248"/>
      <c r="R1920" s="248"/>
      <c r="S1920" s="248"/>
      <c r="T1920" s="249"/>
      <c r="U1920" s="14"/>
      <c r="V1920" s="14"/>
      <c r="W1920" s="14"/>
      <c r="X1920" s="14"/>
      <c r="Y1920" s="14"/>
      <c r="Z1920" s="14"/>
      <c r="AA1920" s="14"/>
      <c r="AB1920" s="14"/>
      <c r="AC1920" s="14"/>
      <c r="AD1920" s="14"/>
      <c r="AE1920" s="14"/>
      <c r="AT1920" s="250" t="s">
        <v>150</v>
      </c>
      <c r="AU1920" s="250" t="s">
        <v>148</v>
      </c>
      <c r="AV1920" s="14" t="s">
        <v>148</v>
      </c>
      <c r="AW1920" s="14" t="s">
        <v>30</v>
      </c>
      <c r="AX1920" s="14" t="s">
        <v>73</v>
      </c>
      <c r="AY1920" s="250" t="s">
        <v>139</v>
      </c>
    </row>
    <row r="1921" s="13" customFormat="1">
      <c r="A1921" s="13"/>
      <c r="B1921" s="229"/>
      <c r="C1921" s="230"/>
      <c r="D1921" s="231" t="s">
        <v>150</v>
      </c>
      <c r="E1921" s="232" t="s">
        <v>1</v>
      </c>
      <c r="F1921" s="233" t="s">
        <v>243</v>
      </c>
      <c r="G1921" s="230"/>
      <c r="H1921" s="232" t="s">
        <v>1</v>
      </c>
      <c r="I1921" s="234"/>
      <c r="J1921" s="230"/>
      <c r="K1921" s="230"/>
      <c r="L1921" s="235"/>
      <c r="M1921" s="236"/>
      <c r="N1921" s="237"/>
      <c r="O1921" s="237"/>
      <c r="P1921" s="237"/>
      <c r="Q1921" s="237"/>
      <c r="R1921" s="237"/>
      <c r="S1921" s="237"/>
      <c r="T1921" s="238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T1921" s="239" t="s">
        <v>150</v>
      </c>
      <c r="AU1921" s="239" t="s">
        <v>148</v>
      </c>
      <c r="AV1921" s="13" t="s">
        <v>81</v>
      </c>
      <c r="AW1921" s="13" t="s">
        <v>30</v>
      </c>
      <c r="AX1921" s="13" t="s">
        <v>73</v>
      </c>
      <c r="AY1921" s="239" t="s">
        <v>139</v>
      </c>
    </row>
    <row r="1922" s="14" customFormat="1">
      <c r="A1922" s="14"/>
      <c r="B1922" s="240"/>
      <c r="C1922" s="241"/>
      <c r="D1922" s="231" t="s">
        <v>150</v>
      </c>
      <c r="E1922" s="242" t="s">
        <v>1</v>
      </c>
      <c r="F1922" s="243" t="s">
        <v>244</v>
      </c>
      <c r="G1922" s="241"/>
      <c r="H1922" s="244">
        <v>-21.109000000000002</v>
      </c>
      <c r="I1922" s="245"/>
      <c r="J1922" s="241"/>
      <c r="K1922" s="241"/>
      <c r="L1922" s="246"/>
      <c r="M1922" s="247"/>
      <c r="N1922" s="248"/>
      <c r="O1922" s="248"/>
      <c r="P1922" s="248"/>
      <c r="Q1922" s="248"/>
      <c r="R1922" s="248"/>
      <c r="S1922" s="248"/>
      <c r="T1922" s="249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50" t="s">
        <v>150</v>
      </c>
      <c r="AU1922" s="250" t="s">
        <v>148</v>
      </c>
      <c r="AV1922" s="14" t="s">
        <v>148</v>
      </c>
      <c r="AW1922" s="14" t="s">
        <v>30</v>
      </c>
      <c r="AX1922" s="14" t="s">
        <v>73</v>
      </c>
      <c r="AY1922" s="250" t="s">
        <v>139</v>
      </c>
    </row>
    <row r="1923" s="13" customFormat="1">
      <c r="A1923" s="13"/>
      <c r="B1923" s="229"/>
      <c r="C1923" s="230"/>
      <c r="D1923" s="231" t="s">
        <v>150</v>
      </c>
      <c r="E1923" s="232" t="s">
        <v>1</v>
      </c>
      <c r="F1923" s="233" t="s">
        <v>245</v>
      </c>
      <c r="G1923" s="230"/>
      <c r="H1923" s="232" t="s">
        <v>1</v>
      </c>
      <c r="I1923" s="234"/>
      <c r="J1923" s="230"/>
      <c r="K1923" s="230"/>
      <c r="L1923" s="235"/>
      <c r="M1923" s="236"/>
      <c r="N1923" s="237"/>
      <c r="O1923" s="237"/>
      <c r="P1923" s="237"/>
      <c r="Q1923" s="237"/>
      <c r="R1923" s="237"/>
      <c r="S1923" s="237"/>
      <c r="T1923" s="238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T1923" s="239" t="s">
        <v>150</v>
      </c>
      <c r="AU1923" s="239" t="s">
        <v>148</v>
      </c>
      <c r="AV1923" s="13" t="s">
        <v>81</v>
      </c>
      <c r="AW1923" s="13" t="s">
        <v>30</v>
      </c>
      <c r="AX1923" s="13" t="s">
        <v>73</v>
      </c>
      <c r="AY1923" s="239" t="s">
        <v>139</v>
      </c>
    </row>
    <row r="1924" s="14" customFormat="1">
      <c r="A1924" s="14"/>
      <c r="B1924" s="240"/>
      <c r="C1924" s="241"/>
      <c r="D1924" s="231" t="s">
        <v>150</v>
      </c>
      <c r="E1924" s="242" t="s">
        <v>1</v>
      </c>
      <c r="F1924" s="243" t="s">
        <v>246</v>
      </c>
      <c r="G1924" s="241"/>
      <c r="H1924" s="244">
        <v>-5.4359999999999999</v>
      </c>
      <c r="I1924" s="245"/>
      <c r="J1924" s="241"/>
      <c r="K1924" s="241"/>
      <c r="L1924" s="246"/>
      <c r="M1924" s="247"/>
      <c r="N1924" s="248"/>
      <c r="O1924" s="248"/>
      <c r="P1924" s="248"/>
      <c r="Q1924" s="248"/>
      <c r="R1924" s="248"/>
      <c r="S1924" s="248"/>
      <c r="T1924" s="249"/>
      <c r="U1924" s="14"/>
      <c r="V1924" s="14"/>
      <c r="W1924" s="14"/>
      <c r="X1924" s="14"/>
      <c r="Y1924" s="14"/>
      <c r="Z1924" s="14"/>
      <c r="AA1924" s="14"/>
      <c r="AB1924" s="14"/>
      <c r="AC1924" s="14"/>
      <c r="AD1924" s="14"/>
      <c r="AE1924" s="14"/>
      <c r="AT1924" s="250" t="s">
        <v>150</v>
      </c>
      <c r="AU1924" s="250" t="s">
        <v>148</v>
      </c>
      <c r="AV1924" s="14" t="s">
        <v>148</v>
      </c>
      <c r="AW1924" s="14" t="s">
        <v>30</v>
      </c>
      <c r="AX1924" s="14" t="s">
        <v>73</v>
      </c>
      <c r="AY1924" s="250" t="s">
        <v>139</v>
      </c>
    </row>
    <row r="1925" s="15" customFormat="1">
      <c r="A1925" s="15"/>
      <c r="B1925" s="251"/>
      <c r="C1925" s="252"/>
      <c r="D1925" s="231" t="s">
        <v>150</v>
      </c>
      <c r="E1925" s="253" t="s">
        <v>1</v>
      </c>
      <c r="F1925" s="254" t="s">
        <v>164</v>
      </c>
      <c r="G1925" s="252"/>
      <c r="H1925" s="255">
        <v>244.84499999999997</v>
      </c>
      <c r="I1925" s="256"/>
      <c r="J1925" s="252"/>
      <c r="K1925" s="252"/>
      <c r="L1925" s="257"/>
      <c r="M1925" s="258"/>
      <c r="N1925" s="259"/>
      <c r="O1925" s="259"/>
      <c r="P1925" s="259"/>
      <c r="Q1925" s="259"/>
      <c r="R1925" s="259"/>
      <c r="S1925" s="259"/>
      <c r="T1925" s="260"/>
      <c r="U1925" s="15"/>
      <c r="V1925" s="15"/>
      <c r="W1925" s="15"/>
      <c r="X1925" s="15"/>
      <c r="Y1925" s="15"/>
      <c r="Z1925" s="15"/>
      <c r="AA1925" s="15"/>
      <c r="AB1925" s="15"/>
      <c r="AC1925" s="15"/>
      <c r="AD1925" s="15"/>
      <c r="AE1925" s="15"/>
      <c r="AT1925" s="261" t="s">
        <v>150</v>
      </c>
      <c r="AU1925" s="261" t="s">
        <v>148</v>
      </c>
      <c r="AV1925" s="15" t="s">
        <v>147</v>
      </c>
      <c r="AW1925" s="15" t="s">
        <v>30</v>
      </c>
      <c r="AX1925" s="15" t="s">
        <v>81</v>
      </c>
      <c r="AY1925" s="261" t="s">
        <v>139</v>
      </c>
    </row>
    <row r="1926" s="2" customFormat="1" ht="24.15" customHeight="1">
      <c r="A1926" s="38"/>
      <c r="B1926" s="39"/>
      <c r="C1926" s="215" t="s">
        <v>2056</v>
      </c>
      <c r="D1926" s="215" t="s">
        <v>143</v>
      </c>
      <c r="E1926" s="216" t="s">
        <v>2057</v>
      </c>
      <c r="F1926" s="217" t="s">
        <v>2058</v>
      </c>
      <c r="G1926" s="218" t="s">
        <v>160</v>
      </c>
      <c r="H1926" s="219">
        <v>244.845</v>
      </c>
      <c r="I1926" s="220"/>
      <c r="J1926" s="221">
        <f>ROUND(I1926*H1926,2)</f>
        <v>0</v>
      </c>
      <c r="K1926" s="222"/>
      <c r="L1926" s="44"/>
      <c r="M1926" s="223" t="s">
        <v>1</v>
      </c>
      <c r="N1926" s="224" t="s">
        <v>39</v>
      </c>
      <c r="O1926" s="91"/>
      <c r="P1926" s="225">
        <f>O1926*H1926</f>
        <v>0</v>
      </c>
      <c r="Q1926" s="225">
        <v>0</v>
      </c>
      <c r="R1926" s="225">
        <f>Q1926*H1926</f>
        <v>0</v>
      </c>
      <c r="S1926" s="225">
        <v>0.00014999999999999999</v>
      </c>
      <c r="T1926" s="226">
        <f>S1926*H1926</f>
        <v>0.036726749999999996</v>
      </c>
      <c r="U1926" s="38"/>
      <c r="V1926" s="38"/>
      <c r="W1926" s="38"/>
      <c r="X1926" s="38"/>
      <c r="Y1926" s="38"/>
      <c r="Z1926" s="38"/>
      <c r="AA1926" s="38"/>
      <c r="AB1926" s="38"/>
      <c r="AC1926" s="38"/>
      <c r="AD1926" s="38"/>
      <c r="AE1926" s="38"/>
      <c r="AR1926" s="227" t="s">
        <v>278</v>
      </c>
      <c r="AT1926" s="227" t="s">
        <v>143</v>
      </c>
      <c r="AU1926" s="227" t="s">
        <v>148</v>
      </c>
      <c r="AY1926" s="17" t="s">
        <v>139</v>
      </c>
      <c r="BE1926" s="228">
        <f>IF(N1926="základní",J1926,0)</f>
        <v>0</v>
      </c>
      <c r="BF1926" s="228">
        <f>IF(N1926="snížená",J1926,0)</f>
        <v>0</v>
      </c>
      <c r="BG1926" s="228">
        <f>IF(N1926="zákl. přenesená",J1926,0)</f>
        <v>0</v>
      </c>
      <c r="BH1926" s="228">
        <f>IF(N1926="sníž. přenesená",J1926,0)</f>
        <v>0</v>
      </c>
      <c r="BI1926" s="228">
        <f>IF(N1926="nulová",J1926,0)</f>
        <v>0</v>
      </c>
      <c r="BJ1926" s="17" t="s">
        <v>148</v>
      </c>
      <c r="BK1926" s="228">
        <f>ROUND(I1926*H1926,2)</f>
        <v>0</v>
      </c>
      <c r="BL1926" s="17" t="s">
        <v>278</v>
      </c>
      <c r="BM1926" s="227" t="s">
        <v>2059</v>
      </c>
    </row>
    <row r="1927" s="13" customFormat="1">
      <c r="A1927" s="13"/>
      <c r="B1927" s="229"/>
      <c r="C1927" s="230"/>
      <c r="D1927" s="231" t="s">
        <v>150</v>
      </c>
      <c r="E1927" s="232" t="s">
        <v>1</v>
      </c>
      <c r="F1927" s="233" t="s">
        <v>2054</v>
      </c>
      <c r="G1927" s="230"/>
      <c r="H1927" s="232" t="s">
        <v>1</v>
      </c>
      <c r="I1927" s="234"/>
      <c r="J1927" s="230"/>
      <c r="K1927" s="230"/>
      <c r="L1927" s="235"/>
      <c r="M1927" s="236"/>
      <c r="N1927" s="237"/>
      <c r="O1927" s="237"/>
      <c r="P1927" s="237"/>
      <c r="Q1927" s="237"/>
      <c r="R1927" s="237"/>
      <c r="S1927" s="237"/>
      <c r="T1927" s="238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T1927" s="239" t="s">
        <v>150</v>
      </c>
      <c r="AU1927" s="239" t="s">
        <v>148</v>
      </c>
      <c r="AV1927" s="13" t="s">
        <v>81</v>
      </c>
      <c r="AW1927" s="13" t="s">
        <v>30</v>
      </c>
      <c r="AX1927" s="13" t="s">
        <v>73</v>
      </c>
      <c r="AY1927" s="239" t="s">
        <v>139</v>
      </c>
    </row>
    <row r="1928" s="13" customFormat="1">
      <c r="A1928" s="13"/>
      <c r="B1928" s="229"/>
      <c r="C1928" s="230"/>
      <c r="D1928" s="231" t="s">
        <v>150</v>
      </c>
      <c r="E1928" s="232" t="s">
        <v>1</v>
      </c>
      <c r="F1928" s="233" t="s">
        <v>193</v>
      </c>
      <c r="G1928" s="230"/>
      <c r="H1928" s="232" t="s">
        <v>1</v>
      </c>
      <c r="I1928" s="234"/>
      <c r="J1928" s="230"/>
      <c r="K1928" s="230"/>
      <c r="L1928" s="235"/>
      <c r="M1928" s="236"/>
      <c r="N1928" s="237"/>
      <c r="O1928" s="237"/>
      <c r="P1928" s="237"/>
      <c r="Q1928" s="237"/>
      <c r="R1928" s="237"/>
      <c r="S1928" s="237"/>
      <c r="T1928" s="238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39" t="s">
        <v>150</v>
      </c>
      <c r="AU1928" s="239" t="s">
        <v>148</v>
      </c>
      <c r="AV1928" s="13" t="s">
        <v>81</v>
      </c>
      <c r="AW1928" s="13" t="s">
        <v>30</v>
      </c>
      <c r="AX1928" s="13" t="s">
        <v>73</v>
      </c>
      <c r="AY1928" s="239" t="s">
        <v>139</v>
      </c>
    </row>
    <row r="1929" s="14" customFormat="1">
      <c r="A1929" s="14"/>
      <c r="B1929" s="240"/>
      <c r="C1929" s="241"/>
      <c r="D1929" s="231" t="s">
        <v>150</v>
      </c>
      <c r="E1929" s="242" t="s">
        <v>1</v>
      </c>
      <c r="F1929" s="243" t="s">
        <v>194</v>
      </c>
      <c r="G1929" s="241"/>
      <c r="H1929" s="244">
        <v>10.189</v>
      </c>
      <c r="I1929" s="245"/>
      <c r="J1929" s="241"/>
      <c r="K1929" s="241"/>
      <c r="L1929" s="246"/>
      <c r="M1929" s="247"/>
      <c r="N1929" s="248"/>
      <c r="O1929" s="248"/>
      <c r="P1929" s="248"/>
      <c r="Q1929" s="248"/>
      <c r="R1929" s="248"/>
      <c r="S1929" s="248"/>
      <c r="T1929" s="249"/>
      <c r="U1929" s="14"/>
      <c r="V1929" s="14"/>
      <c r="W1929" s="14"/>
      <c r="X1929" s="14"/>
      <c r="Y1929" s="14"/>
      <c r="Z1929" s="14"/>
      <c r="AA1929" s="14"/>
      <c r="AB1929" s="14"/>
      <c r="AC1929" s="14"/>
      <c r="AD1929" s="14"/>
      <c r="AE1929" s="14"/>
      <c r="AT1929" s="250" t="s">
        <v>150</v>
      </c>
      <c r="AU1929" s="250" t="s">
        <v>148</v>
      </c>
      <c r="AV1929" s="14" t="s">
        <v>148</v>
      </c>
      <c r="AW1929" s="14" t="s">
        <v>30</v>
      </c>
      <c r="AX1929" s="14" t="s">
        <v>73</v>
      </c>
      <c r="AY1929" s="250" t="s">
        <v>139</v>
      </c>
    </row>
    <row r="1930" s="13" customFormat="1">
      <c r="A1930" s="13"/>
      <c r="B1930" s="229"/>
      <c r="C1930" s="230"/>
      <c r="D1930" s="231" t="s">
        <v>150</v>
      </c>
      <c r="E1930" s="232" t="s">
        <v>1</v>
      </c>
      <c r="F1930" s="233" t="s">
        <v>195</v>
      </c>
      <c r="G1930" s="230"/>
      <c r="H1930" s="232" t="s">
        <v>1</v>
      </c>
      <c r="I1930" s="234"/>
      <c r="J1930" s="230"/>
      <c r="K1930" s="230"/>
      <c r="L1930" s="235"/>
      <c r="M1930" s="236"/>
      <c r="N1930" s="237"/>
      <c r="O1930" s="237"/>
      <c r="P1930" s="237"/>
      <c r="Q1930" s="237"/>
      <c r="R1930" s="237"/>
      <c r="S1930" s="237"/>
      <c r="T1930" s="238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T1930" s="239" t="s">
        <v>150</v>
      </c>
      <c r="AU1930" s="239" t="s">
        <v>148</v>
      </c>
      <c r="AV1930" s="13" t="s">
        <v>81</v>
      </c>
      <c r="AW1930" s="13" t="s">
        <v>30</v>
      </c>
      <c r="AX1930" s="13" t="s">
        <v>73</v>
      </c>
      <c r="AY1930" s="239" t="s">
        <v>139</v>
      </c>
    </row>
    <row r="1931" s="14" customFormat="1">
      <c r="A1931" s="14"/>
      <c r="B1931" s="240"/>
      <c r="C1931" s="241"/>
      <c r="D1931" s="231" t="s">
        <v>150</v>
      </c>
      <c r="E1931" s="242" t="s">
        <v>1</v>
      </c>
      <c r="F1931" s="243" t="s">
        <v>196</v>
      </c>
      <c r="G1931" s="241"/>
      <c r="H1931" s="244">
        <v>2.0070000000000001</v>
      </c>
      <c r="I1931" s="245"/>
      <c r="J1931" s="241"/>
      <c r="K1931" s="241"/>
      <c r="L1931" s="246"/>
      <c r="M1931" s="247"/>
      <c r="N1931" s="248"/>
      <c r="O1931" s="248"/>
      <c r="P1931" s="248"/>
      <c r="Q1931" s="248"/>
      <c r="R1931" s="248"/>
      <c r="S1931" s="248"/>
      <c r="T1931" s="249"/>
      <c r="U1931" s="14"/>
      <c r="V1931" s="14"/>
      <c r="W1931" s="14"/>
      <c r="X1931" s="14"/>
      <c r="Y1931" s="14"/>
      <c r="Z1931" s="14"/>
      <c r="AA1931" s="14"/>
      <c r="AB1931" s="14"/>
      <c r="AC1931" s="14"/>
      <c r="AD1931" s="14"/>
      <c r="AE1931" s="14"/>
      <c r="AT1931" s="250" t="s">
        <v>150</v>
      </c>
      <c r="AU1931" s="250" t="s">
        <v>148</v>
      </c>
      <c r="AV1931" s="14" t="s">
        <v>148</v>
      </c>
      <c r="AW1931" s="14" t="s">
        <v>30</v>
      </c>
      <c r="AX1931" s="14" t="s">
        <v>73</v>
      </c>
      <c r="AY1931" s="250" t="s">
        <v>139</v>
      </c>
    </row>
    <row r="1932" s="13" customFormat="1">
      <c r="A1932" s="13"/>
      <c r="B1932" s="229"/>
      <c r="C1932" s="230"/>
      <c r="D1932" s="231" t="s">
        <v>150</v>
      </c>
      <c r="E1932" s="232" t="s">
        <v>1</v>
      </c>
      <c r="F1932" s="233" t="s">
        <v>197</v>
      </c>
      <c r="G1932" s="230"/>
      <c r="H1932" s="232" t="s">
        <v>1</v>
      </c>
      <c r="I1932" s="234"/>
      <c r="J1932" s="230"/>
      <c r="K1932" s="230"/>
      <c r="L1932" s="235"/>
      <c r="M1932" s="236"/>
      <c r="N1932" s="237"/>
      <c r="O1932" s="237"/>
      <c r="P1932" s="237"/>
      <c r="Q1932" s="237"/>
      <c r="R1932" s="237"/>
      <c r="S1932" s="237"/>
      <c r="T1932" s="23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39" t="s">
        <v>150</v>
      </c>
      <c r="AU1932" s="239" t="s">
        <v>148</v>
      </c>
      <c r="AV1932" s="13" t="s">
        <v>81</v>
      </c>
      <c r="AW1932" s="13" t="s">
        <v>30</v>
      </c>
      <c r="AX1932" s="13" t="s">
        <v>73</v>
      </c>
      <c r="AY1932" s="239" t="s">
        <v>139</v>
      </c>
    </row>
    <row r="1933" s="14" customFormat="1">
      <c r="A1933" s="14"/>
      <c r="B1933" s="240"/>
      <c r="C1933" s="241"/>
      <c r="D1933" s="231" t="s">
        <v>150</v>
      </c>
      <c r="E1933" s="242" t="s">
        <v>1</v>
      </c>
      <c r="F1933" s="243" t="s">
        <v>198</v>
      </c>
      <c r="G1933" s="241"/>
      <c r="H1933" s="244">
        <v>1.153</v>
      </c>
      <c r="I1933" s="245"/>
      <c r="J1933" s="241"/>
      <c r="K1933" s="241"/>
      <c r="L1933" s="246"/>
      <c r="M1933" s="247"/>
      <c r="N1933" s="248"/>
      <c r="O1933" s="248"/>
      <c r="P1933" s="248"/>
      <c r="Q1933" s="248"/>
      <c r="R1933" s="248"/>
      <c r="S1933" s="248"/>
      <c r="T1933" s="24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50" t="s">
        <v>150</v>
      </c>
      <c r="AU1933" s="250" t="s">
        <v>148</v>
      </c>
      <c r="AV1933" s="14" t="s">
        <v>148</v>
      </c>
      <c r="AW1933" s="14" t="s">
        <v>30</v>
      </c>
      <c r="AX1933" s="14" t="s">
        <v>73</v>
      </c>
      <c r="AY1933" s="250" t="s">
        <v>139</v>
      </c>
    </row>
    <row r="1934" s="13" customFormat="1">
      <c r="A1934" s="13"/>
      <c r="B1934" s="229"/>
      <c r="C1934" s="230"/>
      <c r="D1934" s="231" t="s">
        <v>150</v>
      </c>
      <c r="E1934" s="232" t="s">
        <v>1</v>
      </c>
      <c r="F1934" s="233" t="s">
        <v>168</v>
      </c>
      <c r="G1934" s="230"/>
      <c r="H1934" s="232" t="s">
        <v>1</v>
      </c>
      <c r="I1934" s="234"/>
      <c r="J1934" s="230"/>
      <c r="K1934" s="230"/>
      <c r="L1934" s="235"/>
      <c r="M1934" s="236"/>
      <c r="N1934" s="237"/>
      <c r="O1934" s="237"/>
      <c r="P1934" s="237"/>
      <c r="Q1934" s="237"/>
      <c r="R1934" s="237"/>
      <c r="S1934" s="237"/>
      <c r="T1934" s="238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39" t="s">
        <v>150</v>
      </c>
      <c r="AU1934" s="239" t="s">
        <v>148</v>
      </c>
      <c r="AV1934" s="13" t="s">
        <v>81</v>
      </c>
      <c r="AW1934" s="13" t="s">
        <v>30</v>
      </c>
      <c r="AX1934" s="13" t="s">
        <v>73</v>
      </c>
      <c r="AY1934" s="239" t="s">
        <v>139</v>
      </c>
    </row>
    <row r="1935" s="14" customFormat="1">
      <c r="A1935" s="14"/>
      <c r="B1935" s="240"/>
      <c r="C1935" s="241"/>
      <c r="D1935" s="231" t="s">
        <v>150</v>
      </c>
      <c r="E1935" s="242" t="s">
        <v>1</v>
      </c>
      <c r="F1935" s="243" t="s">
        <v>199</v>
      </c>
      <c r="G1935" s="241"/>
      <c r="H1935" s="244">
        <v>7.1109999999999998</v>
      </c>
      <c r="I1935" s="245"/>
      <c r="J1935" s="241"/>
      <c r="K1935" s="241"/>
      <c r="L1935" s="246"/>
      <c r="M1935" s="247"/>
      <c r="N1935" s="248"/>
      <c r="O1935" s="248"/>
      <c r="P1935" s="248"/>
      <c r="Q1935" s="248"/>
      <c r="R1935" s="248"/>
      <c r="S1935" s="248"/>
      <c r="T1935" s="249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50" t="s">
        <v>150</v>
      </c>
      <c r="AU1935" s="250" t="s">
        <v>148</v>
      </c>
      <c r="AV1935" s="14" t="s">
        <v>148</v>
      </c>
      <c r="AW1935" s="14" t="s">
        <v>30</v>
      </c>
      <c r="AX1935" s="14" t="s">
        <v>73</v>
      </c>
      <c r="AY1935" s="250" t="s">
        <v>139</v>
      </c>
    </row>
    <row r="1936" s="13" customFormat="1">
      <c r="A1936" s="13"/>
      <c r="B1936" s="229"/>
      <c r="C1936" s="230"/>
      <c r="D1936" s="231" t="s">
        <v>150</v>
      </c>
      <c r="E1936" s="232" t="s">
        <v>1</v>
      </c>
      <c r="F1936" s="233" t="s">
        <v>200</v>
      </c>
      <c r="G1936" s="230"/>
      <c r="H1936" s="232" t="s">
        <v>1</v>
      </c>
      <c r="I1936" s="234"/>
      <c r="J1936" s="230"/>
      <c r="K1936" s="230"/>
      <c r="L1936" s="235"/>
      <c r="M1936" s="236"/>
      <c r="N1936" s="237"/>
      <c r="O1936" s="237"/>
      <c r="P1936" s="237"/>
      <c r="Q1936" s="237"/>
      <c r="R1936" s="237"/>
      <c r="S1936" s="237"/>
      <c r="T1936" s="238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39" t="s">
        <v>150</v>
      </c>
      <c r="AU1936" s="239" t="s">
        <v>148</v>
      </c>
      <c r="AV1936" s="13" t="s">
        <v>81</v>
      </c>
      <c r="AW1936" s="13" t="s">
        <v>30</v>
      </c>
      <c r="AX1936" s="13" t="s">
        <v>73</v>
      </c>
      <c r="AY1936" s="239" t="s">
        <v>139</v>
      </c>
    </row>
    <row r="1937" s="14" customFormat="1">
      <c r="A1937" s="14"/>
      <c r="B1937" s="240"/>
      <c r="C1937" s="241"/>
      <c r="D1937" s="231" t="s">
        <v>150</v>
      </c>
      <c r="E1937" s="242" t="s">
        <v>1</v>
      </c>
      <c r="F1937" s="243" t="s">
        <v>201</v>
      </c>
      <c r="G1937" s="241"/>
      <c r="H1937" s="244">
        <v>26.088000000000001</v>
      </c>
      <c r="I1937" s="245"/>
      <c r="J1937" s="241"/>
      <c r="K1937" s="241"/>
      <c r="L1937" s="246"/>
      <c r="M1937" s="247"/>
      <c r="N1937" s="248"/>
      <c r="O1937" s="248"/>
      <c r="P1937" s="248"/>
      <c r="Q1937" s="248"/>
      <c r="R1937" s="248"/>
      <c r="S1937" s="248"/>
      <c r="T1937" s="249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50" t="s">
        <v>150</v>
      </c>
      <c r="AU1937" s="250" t="s">
        <v>148</v>
      </c>
      <c r="AV1937" s="14" t="s">
        <v>148</v>
      </c>
      <c r="AW1937" s="14" t="s">
        <v>30</v>
      </c>
      <c r="AX1937" s="14" t="s">
        <v>73</v>
      </c>
      <c r="AY1937" s="250" t="s">
        <v>139</v>
      </c>
    </row>
    <row r="1938" s="13" customFormat="1">
      <c r="A1938" s="13"/>
      <c r="B1938" s="229"/>
      <c r="C1938" s="230"/>
      <c r="D1938" s="231" t="s">
        <v>150</v>
      </c>
      <c r="E1938" s="232" t="s">
        <v>1</v>
      </c>
      <c r="F1938" s="233" t="s">
        <v>202</v>
      </c>
      <c r="G1938" s="230"/>
      <c r="H1938" s="232" t="s">
        <v>1</v>
      </c>
      <c r="I1938" s="234"/>
      <c r="J1938" s="230"/>
      <c r="K1938" s="230"/>
      <c r="L1938" s="235"/>
      <c r="M1938" s="236"/>
      <c r="N1938" s="237"/>
      <c r="O1938" s="237"/>
      <c r="P1938" s="237"/>
      <c r="Q1938" s="237"/>
      <c r="R1938" s="237"/>
      <c r="S1938" s="237"/>
      <c r="T1938" s="238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39" t="s">
        <v>150</v>
      </c>
      <c r="AU1938" s="239" t="s">
        <v>148</v>
      </c>
      <c r="AV1938" s="13" t="s">
        <v>81</v>
      </c>
      <c r="AW1938" s="13" t="s">
        <v>30</v>
      </c>
      <c r="AX1938" s="13" t="s">
        <v>73</v>
      </c>
      <c r="AY1938" s="239" t="s">
        <v>139</v>
      </c>
    </row>
    <row r="1939" s="14" customFormat="1">
      <c r="A1939" s="14"/>
      <c r="B1939" s="240"/>
      <c r="C1939" s="241"/>
      <c r="D1939" s="231" t="s">
        <v>150</v>
      </c>
      <c r="E1939" s="242" t="s">
        <v>1</v>
      </c>
      <c r="F1939" s="243" t="s">
        <v>203</v>
      </c>
      <c r="G1939" s="241"/>
      <c r="H1939" s="244">
        <v>22.337</v>
      </c>
      <c r="I1939" s="245"/>
      <c r="J1939" s="241"/>
      <c r="K1939" s="241"/>
      <c r="L1939" s="246"/>
      <c r="M1939" s="247"/>
      <c r="N1939" s="248"/>
      <c r="O1939" s="248"/>
      <c r="P1939" s="248"/>
      <c r="Q1939" s="248"/>
      <c r="R1939" s="248"/>
      <c r="S1939" s="248"/>
      <c r="T1939" s="249"/>
      <c r="U1939" s="14"/>
      <c r="V1939" s="14"/>
      <c r="W1939" s="14"/>
      <c r="X1939" s="14"/>
      <c r="Y1939" s="14"/>
      <c r="Z1939" s="14"/>
      <c r="AA1939" s="14"/>
      <c r="AB1939" s="14"/>
      <c r="AC1939" s="14"/>
      <c r="AD1939" s="14"/>
      <c r="AE1939" s="14"/>
      <c r="AT1939" s="250" t="s">
        <v>150</v>
      </c>
      <c r="AU1939" s="250" t="s">
        <v>148</v>
      </c>
      <c r="AV1939" s="14" t="s">
        <v>148</v>
      </c>
      <c r="AW1939" s="14" t="s">
        <v>30</v>
      </c>
      <c r="AX1939" s="14" t="s">
        <v>73</v>
      </c>
      <c r="AY1939" s="250" t="s">
        <v>139</v>
      </c>
    </row>
    <row r="1940" s="13" customFormat="1">
      <c r="A1940" s="13"/>
      <c r="B1940" s="229"/>
      <c r="C1940" s="230"/>
      <c r="D1940" s="231" t="s">
        <v>150</v>
      </c>
      <c r="E1940" s="232" t="s">
        <v>1</v>
      </c>
      <c r="F1940" s="233" t="s">
        <v>2055</v>
      </c>
      <c r="G1940" s="230"/>
      <c r="H1940" s="232" t="s">
        <v>1</v>
      </c>
      <c r="I1940" s="234"/>
      <c r="J1940" s="230"/>
      <c r="K1940" s="230"/>
      <c r="L1940" s="235"/>
      <c r="M1940" s="236"/>
      <c r="N1940" s="237"/>
      <c r="O1940" s="237"/>
      <c r="P1940" s="237"/>
      <c r="Q1940" s="237"/>
      <c r="R1940" s="237"/>
      <c r="S1940" s="237"/>
      <c r="T1940" s="238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9" t="s">
        <v>150</v>
      </c>
      <c r="AU1940" s="239" t="s">
        <v>148</v>
      </c>
      <c r="AV1940" s="13" t="s">
        <v>81</v>
      </c>
      <c r="AW1940" s="13" t="s">
        <v>30</v>
      </c>
      <c r="AX1940" s="13" t="s">
        <v>73</v>
      </c>
      <c r="AY1940" s="239" t="s">
        <v>139</v>
      </c>
    </row>
    <row r="1941" s="13" customFormat="1">
      <c r="A1941" s="13"/>
      <c r="B1941" s="229"/>
      <c r="C1941" s="230"/>
      <c r="D1941" s="231" t="s">
        <v>150</v>
      </c>
      <c r="E1941" s="232" t="s">
        <v>1</v>
      </c>
      <c r="F1941" s="233" t="s">
        <v>193</v>
      </c>
      <c r="G1941" s="230"/>
      <c r="H1941" s="232" t="s">
        <v>1</v>
      </c>
      <c r="I1941" s="234"/>
      <c r="J1941" s="230"/>
      <c r="K1941" s="230"/>
      <c r="L1941" s="235"/>
      <c r="M1941" s="236"/>
      <c r="N1941" s="237"/>
      <c r="O1941" s="237"/>
      <c r="P1941" s="237"/>
      <c r="Q1941" s="237"/>
      <c r="R1941" s="237"/>
      <c r="S1941" s="237"/>
      <c r="T1941" s="238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T1941" s="239" t="s">
        <v>150</v>
      </c>
      <c r="AU1941" s="239" t="s">
        <v>148</v>
      </c>
      <c r="AV1941" s="13" t="s">
        <v>81</v>
      </c>
      <c r="AW1941" s="13" t="s">
        <v>30</v>
      </c>
      <c r="AX1941" s="13" t="s">
        <v>73</v>
      </c>
      <c r="AY1941" s="239" t="s">
        <v>139</v>
      </c>
    </row>
    <row r="1942" s="14" customFormat="1">
      <c r="A1942" s="14"/>
      <c r="B1942" s="240"/>
      <c r="C1942" s="241"/>
      <c r="D1942" s="231" t="s">
        <v>150</v>
      </c>
      <c r="E1942" s="242" t="s">
        <v>1</v>
      </c>
      <c r="F1942" s="243" t="s">
        <v>236</v>
      </c>
      <c r="G1942" s="241"/>
      <c r="H1942" s="244">
        <v>32.018999999999998</v>
      </c>
      <c r="I1942" s="245"/>
      <c r="J1942" s="241"/>
      <c r="K1942" s="241"/>
      <c r="L1942" s="246"/>
      <c r="M1942" s="247"/>
      <c r="N1942" s="248"/>
      <c r="O1942" s="248"/>
      <c r="P1942" s="248"/>
      <c r="Q1942" s="248"/>
      <c r="R1942" s="248"/>
      <c r="S1942" s="248"/>
      <c r="T1942" s="249"/>
      <c r="U1942" s="14"/>
      <c r="V1942" s="14"/>
      <c r="W1942" s="14"/>
      <c r="X1942" s="14"/>
      <c r="Y1942" s="14"/>
      <c r="Z1942" s="14"/>
      <c r="AA1942" s="14"/>
      <c r="AB1942" s="14"/>
      <c r="AC1942" s="14"/>
      <c r="AD1942" s="14"/>
      <c r="AE1942" s="14"/>
      <c r="AT1942" s="250" t="s">
        <v>150</v>
      </c>
      <c r="AU1942" s="250" t="s">
        <v>148</v>
      </c>
      <c r="AV1942" s="14" t="s">
        <v>148</v>
      </c>
      <c r="AW1942" s="14" t="s">
        <v>30</v>
      </c>
      <c r="AX1942" s="14" t="s">
        <v>73</v>
      </c>
      <c r="AY1942" s="250" t="s">
        <v>139</v>
      </c>
    </row>
    <row r="1943" s="13" customFormat="1">
      <c r="A1943" s="13"/>
      <c r="B1943" s="229"/>
      <c r="C1943" s="230"/>
      <c r="D1943" s="231" t="s">
        <v>150</v>
      </c>
      <c r="E1943" s="232" t="s">
        <v>1</v>
      </c>
      <c r="F1943" s="233" t="s">
        <v>195</v>
      </c>
      <c r="G1943" s="230"/>
      <c r="H1943" s="232" t="s">
        <v>1</v>
      </c>
      <c r="I1943" s="234"/>
      <c r="J1943" s="230"/>
      <c r="K1943" s="230"/>
      <c r="L1943" s="235"/>
      <c r="M1943" s="236"/>
      <c r="N1943" s="237"/>
      <c r="O1943" s="237"/>
      <c r="P1943" s="237"/>
      <c r="Q1943" s="237"/>
      <c r="R1943" s="237"/>
      <c r="S1943" s="237"/>
      <c r="T1943" s="238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39" t="s">
        <v>150</v>
      </c>
      <c r="AU1943" s="239" t="s">
        <v>148</v>
      </c>
      <c r="AV1943" s="13" t="s">
        <v>81</v>
      </c>
      <c r="AW1943" s="13" t="s">
        <v>30</v>
      </c>
      <c r="AX1943" s="13" t="s">
        <v>73</v>
      </c>
      <c r="AY1943" s="239" t="s">
        <v>139</v>
      </c>
    </row>
    <row r="1944" s="14" customFormat="1">
      <c r="A1944" s="14"/>
      <c r="B1944" s="240"/>
      <c r="C1944" s="241"/>
      <c r="D1944" s="231" t="s">
        <v>150</v>
      </c>
      <c r="E1944" s="242" t="s">
        <v>1</v>
      </c>
      <c r="F1944" s="243" t="s">
        <v>237</v>
      </c>
      <c r="G1944" s="241"/>
      <c r="H1944" s="244">
        <v>13.177</v>
      </c>
      <c r="I1944" s="245"/>
      <c r="J1944" s="241"/>
      <c r="K1944" s="241"/>
      <c r="L1944" s="246"/>
      <c r="M1944" s="247"/>
      <c r="N1944" s="248"/>
      <c r="O1944" s="248"/>
      <c r="P1944" s="248"/>
      <c r="Q1944" s="248"/>
      <c r="R1944" s="248"/>
      <c r="S1944" s="248"/>
      <c r="T1944" s="249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50" t="s">
        <v>150</v>
      </c>
      <c r="AU1944" s="250" t="s">
        <v>148</v>
      </c>
      <c r="AV1944" s="14" t="s">
        <v>148</v>
      </c>
      <c r="AW1944" s="14" t="s">
        <v>30</v>
      </c>
      <c r="AX1944" s="14" t="s">
        <v>73</v>
      </c>
      <c r="AY1944" s="250" t="s">
        <v>139</v>
      </c>
    </row>
    <row r="1945" s="13" customFormat="1">
      <c r="A1945" s="13"/>
      <c r="B1945" s="229"/>
      <c r="C1945" s="230"/>
      <c r="D1945" s="231" t="s">
        <v>150</v>
      </c>
      <c r="E1945" s="232" t="s">
        <v>1</v>
      </c>
      <c r="F1945" s="233" t="s">
        <v>197</v>
      </c>
      <c r="G1945" s="230"/>
      <c r="H1945" s="232" t="s">
        <v>1</v>
      </c>
      <c r="I1945" s="234"/>
      <c r="J1945" s="230"/>
      <c r="K1945" s="230"/>
      <c r="L1945" s="235"/>
      <c r="M1945" s="236"/>
      <c r="N1945" s="237"/>
      <c r="O1945" s="237"/>
      <c r="P1945" s="237"/>
      <c r="Q1945" s="237"/>
      <c r="R1945" s="237"/>
      <c r="S1945" s="237"/>
      <c r="T1945" s="238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T1945" s="239" t="s">
        <v>150</v>
      </c>
      <c r="AU1945" s="239" t="s">
        <v>148</v>
      </c>
      <c r="AV1945" s="13" t="s">
        <v>81</v>
      </c>
      <c r="AW1945" s="13" t="s">
        <v>30</v>
      </c>
      <c r="AX1945" s="13" t="s">
        <v>73</v>
      </c>
      <c r="AY1945" s="239" t="s">
        <v>139</v>
      </c>
    </row>
    <row r="1946" s="14" customFormat="1">
      <c r="A1946" s="14"/>
      <c r="B1946" s="240"/>
      <c r="C1946" s="241"/>
      <c r="D1946" s="231" t="s">
        <v>150</v>
      </c>
      <c r="E1946" s="242" t="s">
        <v>1</v>
      </c>
      <c r="F1946" s="243" t="s">
        <v>238</v>
      </c>
      <c r="G1946" s="241"/>
      <c r="H1946" s="244">
        <v>12.805</v>
      </c>
      <c r="I1946" s="245"/>
      <c r="J1946" s="241"/>
      <c r="K1946" s="241"/>
      <c r="L1946" s="246"/>
      <c r="M1946" s="247"/>
      <c r="N1946" s="248"/>
      <c r="O1946" s="248"/>
      <c r="P1946" s="248"/>
      <c r="Q1946" s="248"/>
      <c r="R1946" s="248"/>
      <c r="S1946" s="248"/>
      <c r="T1946" s="249"/>
      <c r="U1946" s="14"/>
      <c r="V1946" s="14"/>
      <c r="W1946" s="14"/>
      <c r="X1946" s="14"/>
      <c r="Y1946" s="14"/>
      <c r="Z1946" s="14"/>
      <c r="AA1946" s="14"/>
      <c r="AB1946" s="14"/>
      <c r="AC1946" s="14"/>
      <c r="AD1946" s="14"/>
      <c r="AE1946" s="14"/>
      <c r="AT1946" s="250" t="s">
        <v>150</v>
      </c>
      <c r="AU1946" s="250" t="s">
        <v>148</v>
      </c>
      <c r="AV1946" s="14" t="s">
        <v>148</v>
      </c>
      <c r="AW1946" s="14" t="s">
        <v>30</v>
      </c>
      <c r="AX1946" s="14" t="s">
        <v>73</v>
      </c>
      <c r="AY1946" s="250" t="s">
        <v>139</v>
      </c>
    </row>
    <row r="1947" s="13" customFormat="1">
      <c r="A1947" s="13"/>
      <c r="B1947" s="229"/>
      <c r="C1947" s="230"/>
      <c r="D1947" s="231" t="s">
        <v>150</v>
      </c>
      <c r="E1947" s="232" t="s">
        <v>1</v>
      </c>
      <c r="F1947" s="233" t="s">
        <v>168</v>
      </c>
      <c r="G1947" s="230"/>
      <c r="H1947" s="232" t="s">
        <v>1</v>
      </c>
      <c r="I1947" s="234"/>
      <c r="J1947" s="230"/>
      <c r="K1947" s="230"/>
      <c r="L1947" s="235"/>
      <c r="M1947" s="236"/>
      <c r="N1947" s="237"/>
      <c r="O1947" s="237"/>
      <c r="P1947" s="237"/>
      <c r="Q1947" s="237"/>
      <c r="R1947" s="237"/>
      <c r="S1947" s="237"/>
      <c r="T1947" s="238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39" t="s">
        <v>150</v>
      </c>
      <c r="AU1947" s="239" t="s">
        <v>148</v>
      </c>
      <c r="AV1947" s="13" t="s">
        <v>81</v>
      </c>
      <c r="AW1947" s="13" t="s">
        <v>30</v>
      </c>
      <c r="AX1947" s="13" t="s">
        <v>73</v>
      </c>
      <c r="AY1947" s="239" t="s">
        <v>139</v>
      </c>
    </row>
    <row r="1948" s="14" customFormat="1">
      <c r="A1948" s="14"/>
      <c r="B1948" s="240"/>
      <c r="C1948" s="241"/>
      <c r="D1948" s="231" t="s">
        <v>150</v>
      </c>
      <c r="E1948" s="242" t="s">
        <v>1</v>
      </c>
      <c r="F1948" s="243" t="s">
        <v>239</v>
      </c>
      <c r="G1948" s="241"/>
      <c r="H1948" s="244">
        <v>32.369</v>
      </c>
      <c r="I1948" s="245"/>
      <c r="J1948" s="241"/>
      <c r="K1948" s="241"/>
      <c r="L1948" s="246"/>
      <c r="M1948" s="247"/>
      <c r="N1948" s="248"/>
      <c r="O1948" s="248"/>
      <c r="P1948" s="248"/>
      <c r="Q1948" s="248"/>
      <c r="R1948" s="248"/>
      <c r="S1948" s="248"/>
      <c r="T1948" s="249"/>
      <c r="U1948" s="14"/>
      <c r="V1948" s="14"/>
      <c r="W1948" s="14"/>
      <c r="X1948" s="14"/>
      <c r="Y1948" s="14"/>
      <c r="Z1948" s="14"/>
      <c r="AA1948" s="14"/>
      <c r="AB1948" s="14"/>
      <c r="AC1948" s="14"/>
      <c r="AD1948" s="14"/>
      <c r="AE1948" s="14"/>
      <c r="AT1948" s="250" t="s">
        <v>150</v>
      </c>
      <c r="AU1948" s="250" t="s">
        <v>148</v>
      </c>
      <c r="AV1948" s="14" t="s">
        <v>148</v>
      </c>
      <c r="AW1948" s="14" t="s">
        <v>30</v>
      </c>
      <c r="AX1948" s="14" t="s">
        <v>73</v>
      </c>
      <c r="AY1948" s="250" t="s">
        <v>139</v>
      </c>
    </row>
    <row r="1949" s="13" customFormat="1">
      <c r="A1949" s="13"/>
      <c r="B1949" s="229"/>
      <c r="C1949" s="230"/>
      <c r="D1949" s="231" t="s">
        <v>150</v>
      </c>
      <c r="E1949" s="232" t="s">
        <v>1</v>
      </c>
      <c r="F1949" s="233" t="s">
        <v>240</v>
      </c>
      <c r="G1949" s="230"/>
      <c r="H1949" s="232" t="s">
        <v>1</v>
      </c>
      <c r="I1949" s="234"/>
      <c r="J1949" s="230"/>
      <c r="K1949" s="230"/>
      <c r="L1949" s="235"/>
      <c r="M1949" s="236"/>
      <c r="N1949" s="237"/>
      <c r="O1949" s="237"/>
      <c r="P1949" s="237"/>
      <c r="Q1949" s="237"/>
      <c r="R1949" s="237"/>
      <c r="S1949" s="237"/>
      <c r="T1949" s="238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39" t="s">
        <v>150</v>
      </c>
      <c r="AU1949" s="239" t="s">
        <v>148</v>
      </c>
      <c r="AV1949" s="13" t="s">
        <v>81</v>
      </c>
      <c r="AW1949" s="13" t="s">
        <v>30</v>
      </c>
      <c r="AX1949" s="13" t="s">
        <v>73</v>
      </c>
      <c r="AY1949" s="239" t="s">
        <v>139</v>
      </c>
    </row>
    <row r="1950" s="14" customFormat="1">
      <c r="A1950" s="14"/>
      <c r="B1950" s="240"/>
      <c r="C1950" s="241"/>
      <c r="D1950" s="231" t="s">
        <v>150</v>
      </c>
      <c r="E1950" s="242" t="s">
        <v>1</v>
      </c>
      <c r="F1950" s="243" t="s">
        <v>241</v>
      </c>
      <c r="G1950" s="241"/>
      <c r="H1950" s="244">
        <v>59.670999999999999</v>
      </c>
      <c r="I1950" s="245"/>
      <c r="J1950" s="241"/>
      <c r="K1950" s="241"/>
      <c r="L1950" s="246"/>
      <c r="M1950" s="247"/>
      <c r="N1950" s="248"/>
      <c r="O1950" s="248"/>
      <c r="P1950" s="248"/>
      <c r="Q1950" s="248"/>
      <c r="R1950" s="248"/>
      <c r="S1950" s="248"/>
      <c r="T1950" s="249"/>
      <c r="U1950" s="14"/>
      <c r="V1950" s="14"/>
      <c r="W1950" s="14"/>
      <c r="X1950" s="14"/>
      <c r="Y1950" s="14"/>
      <c r="Z1950" s="14"/>
      <c r="AA1950" s="14"/>
      <c r="AB1950" s="14"/>
      <c r="AC1950" s="14"/>
      <c r="AD1950" s="14"/>
      <c r="AE1950" s="14"/>
      <c r="AT1950" s="250" t="s">
        <v>150</v>
      </c>
      <c r="AU1950" s="250" t="s">
        <v>148</v>
      </c>
      <c r="AV1950" s="14" t="s">
        <v>148</v>
      </c>
      <c r="AW1950" s="14" t="s">
        <v>30</v>
      </c>
      <c r="AX1950" s="14" t="s">
        <v>73</v>
      </c>
      <c r="AY1950" s="250" t="s">
        <v>139</v>
      </c>
    </row>
    <row r="1951" s="13" customFormat="1">
      <c r="A1951" s="13"/>
      <c r="B1951" s="229"/>
      <c r="C1951" s="230"/>
      <c r="D1951" s="231" t="s">
        <v>150</v>
      </c>
      <c r="E1951" s="232" t="s">
        <v>1</v>
      </c>
      <c r="F1951" s="233" t="s">
        <v>202</v>
      </c>
      <c r="G1951" s="230"/>
      <c r="H1951" s="232" t="s">
        <v>1</v>
      </c>
      <c r="I1951" s="234"/>
      <c r="J1951" s="230"/>
      <c r="K1951" s="230"/>
      <c r="L1951" s="235"/>
      <c r="M1951" s="236"/>
      <c r="N1951" s="237"/>
      <c r="O1951" s="237"/>
      <c r="P1951" s="237"/>
      <c r="Q1951" s="237"/>
      <c r="R1951" s="237"/>
      <c r="S1951" s="237"/>
      <c r="T1951" s="238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39" t="s">
        <v>150</v>
      </c>
      <c r="AU1951" s="239" t="s">
        <v>148</v>
      </c>
      <c r="AV1951" s="13" t="s">
        <v>81</v>
      </c>
      <c r="AW1951" s="13" t="s">
        <v>30</v>
      </c>
      <c r="AX1951" s="13" t="s">
        <v>73</v>
      </c>
      <c r="AY1951" s="239" t="s">
        <v>139</v>
      </c>
    </row>
    <row r="1952" s="14" customFormat="1">
      <c r="A1952" s="14"/>
      <c r="B1952" s="240"/>
      <c r="C1952" s="241"/>
      <c r="D1952" s="231" t="s">
        <v>150</v>
      </c>
      <c r="E1952" s="242" t="s">
        <v>1</v>
      </c>
      <c r="F1952" s="243" t="s">
        <v>242</v>
      </c>
      <c r="G1952" s="241"/>
      <c r="H1952" s="244">
        <v>52.463999999999999</v>
      </c>
      <c r="I1952" s="245"/>
      <c r="J1952" s="241"/>
      <c r="K1952" s="241"/>
      <c r="L1952" s="246"/>
      <c r="M1952" s="247"/>
      <c r="N1952" s="248"/>
      <c r="O1952" s="248"/>
      <c r="P1952" s="248"/>
      <c r="Q1952" s="248"/>
      <c r="R1952" s="248"/>
      <c r="S1952" s="248"/>
      <c r="T1952" s="249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50" t="s">
        <v>150</v>
      </c>
      <c r="AU1952" s="250" t="s">
        <v>148</v>
      </c>
      <c r="AV1952" s="14" t="s">
        <v>148</v>
      </c>
      <c r="AW1952" s="14" t="s">
        <v>30</v>
      </c>
      <c r="AX1952" s="14" t="s">
        <v>73</v>
      </c>
      <c r="AY1952" s="250" t="s">
        <v>139</v>
      </c>
    </row>
    <row r="1953" s="13" customFormat="1">
      <c r="A1953" s="13"/>
      <c r="B1953" s="229"/>
      <c r="C1953" s="230"/>
      <c r="D1953" s="231" t="s">
        <v>150</v>
      </c>
      <c r="E1953" s="232" t="s">
        <v>1</v>
      </c>
      <c r="F1953" s="233" t="s">
        <v>243</v>
      </c>
      <c r="G1953" s="230"/>
      <c r="H1953" s="232" t="s">
        <v>1</v>
      </c>
      <c r="I1953" s="234"/>
      <c r="J1953" s="230"/>
      <c r="K1953" s="230"/>
      <c r="L1953" s="235"/>
      <c r="M1953" s="236"/>
      <c r="N1953" s="237"/>
      <c r="O1953" s="237"/>
      <c r="P1953" s="237"/>
      <c r="Q1953" s="237"/>
      <c r="R1953" s="237"/>
      <c r="S1953" s="237"/>
      <c r="T1953" s="238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T1953" s="239" t="s">
        <v>150</v>
      </c>
      <c r="AU1953" s="239" t="s">
        <v>148</v>
      </c>
      <c r="AV1953" s="13" t="s">
        <v>81</v>
      </c>
      <c r="AW1953" s="13" t="s">
        <v>30</v>
      </c>
      <c r="AX1953" s="13" t="s">
        <v>73</v>
      </c>
      <c r="AY1953" s="239" t="s">
        <v>139</v>
      </c>
    </row>
    <row r="1954" s="14" customFormat="1">
      <c r="A1954" s="14"/>
      <c r="B1954" s="240"/>
      <c r="C1954" s="241"/>
      <c r="D1954" s="231" t="s">
        <v>150</v>
      </c>
      <c r="E1954" s="242" t="s">
        <v>1</v>
      </c>
      <c r="F1954" s="243" t="s">
        <v>244</v>
      </c>
      <c r="G1954" s="241"/>
      <c r="H1954" s="244">
        <v>-21.109000000000002</v>
      </c>
      <c r="I1954" s="245"/>
      <c r="J1954" s="241"/>
      <c r="K1954" s="241"/>
      <c r="L1954" s="246"/>
      <c r="M1954" s="247"/>
      <c r="N1954" s="248"/>
      <c r="O1954" s="248"/>
      <c r="P1954" s="248"/>
      <c r="Q1954" s="248"/>
      <c r="R1954" s="248"/>
      <c r="S1954" s="248"/>
      <c r="T1954" s="249"/>
      <c r="U1954" s="14"/>
      <c r="V1954" s="14"/>
      <c r="W1954" s="14"/>
      <c r="X1954" s="14"/>
      <c r="Y1954" s="14"/>
      <c r="Z1954" s="14"/>
      <c r="AA1954" s="14"/>
      <c r="AB1954" s="14"/>
      <c r="AC1954" s="14"/>
      <c r="AD1954" s="14"/>
      <c r="AE1954" s="14"/>
      <c r="AT1954" s="250" t="s">
        <v>150</v>
      </c>
      <c r="AU1954" s="250" t="s">
        <v>148</v>
      </c>
      <c r="AV1954" s="14" t="s">
        <v>148</v>
      </c>
      <c r="AW1954" s="14" t="s">
        <v>30</v>
      </c>
      <c r="AX1954" s="14" t="s">
        <v>73</v>
      </c>
      <c r="AY1954" s="250" t="s">
        <v>139</v>
      </c>
    </row>
    <row r="1955" s="13" customFormat="1">
      <c r="A1955" s="13"/>
      <c r="B1955" s="229"/>
      <c r="C1955" s="230"/>
      <c r="D1955" s="231" t="s">
        <v>150</v>
      </c>
      <c r="E1955" s="232" t="s">
        <v>1</v>
      </c>
      <c r="F1955" s="233" t="s">
        <v>245</v>
      </c>
      <c r="G1955" s="230"/>
      <c r="H1955" s="232" t="s">
        <v>1</v>
      </c>
      <c r="I1955" s="234"/>
      <c r="J1955" s="230"/>
      <c r="K1955" s="230"/>
      <c r="L1955" s="235"/>
      <c r="M1955" s="236"/>
      <c r="N1955" s="237"/>
      <c r="O1955" s="237"/>
      <c r="P1955" s="237"/>
      <c r="Q1955" s="237"/>
      <c r="R1955" s="237"/>
      <c r="S1955" s="237"/>
      <c r="T1955" s="238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T1955" s="239" t="s">
        <v>150</v>
      </c>
      <c r="AU1955" s="239" t="s">
        <v>148</v>
      </c>
      <c r="AV1955" s="13" t="s">
        <v>81</v>
      </c>
      <c r="AW1955" s="13" t="s">
        <v>30</v>
      </c>
      <c r="AX1955" s="13" t="s">
        <v>73</v>
      </c>
      <c r="AY1955" s="239" t="s">
        <v>139</v>
      </c>
    </row>
    <row r="1956" s="14" customFormat="1">
      <c r="A1956" s="14"/>
      <c r="B1956" s="240"/>
      <c r="C1956" s="241"/>
      <c r="D1956" s="231" t="s">
        <v>150</v>
      </c>
      <c r="E1956" s="242" t="s">
        <v>1</v>
      </c>
      <c r="F1956" s="243" t="s">
        <v>246</v>
      </c>
      <c r="G1956" s="241"/>
      <c r="H1956" s="244">
        <v>-5.4359999999999999</v>
      </c>
      <c r="I1956" s="245"/>
      <c r="J1956" s="241"/>
      <c r="K1956" s="241"/>
      <c r="L1956" s="246"/>
      <c r="M1956" s="247"/>
      <c r="N1956" s="248"/>
      <c r="O1956" s="248"/>
      <c r="P1956" s="248"/>
      <c r="Q1956" s="248"/>
      <c r="R1956" s="248"/>
      <c r="S1956" s="248"/>
      <c r="T1956" s="249"/>
      <c r="U1956" s="14"/>
      <c r="V1956" s="14"/>
      <c r="W1956" s="14"/>
      <c r="X1956" s="14"/>
      <c r="Y1956" s="14"/>
      <c r="Z1956" s="14"/>
      <c r="AA1956" s="14"/>
      <c r="AB1956" s="14"/>
      <c r="AC1956" s="14"/>
      <c r="AD1956" s="14"/>
      <c r="AE1956" s="14"/>
      <c r="AT1956" s="250" t="s">
        <v>150</v>
      </c>
      <c r="AU1956" s="250" t="s">
        <v>148</v>
      </c>
      <c r="AV1956" s="14" t="s">
        <v>148</v>
      </c>
      <c r="AW1956" s="14" t="s">
        <v>30</v>
      </c>
      <c r="AX1956" s="14" t="s">
        <v>73</v>
      </c>
      <c r="AY1956" s="250" t="s">
        <v>139</v>
      </c>
    </row>
    <row r="1957" s="15" customFormat="1">
      <c r="A1957" s="15"/>
      <c r="B1957" s="251"/>
      <c r="C1957" s="252"/>
      <c r="D1957" s="231" t="s">
        <v>150</v>
      </c>
      <c r="E1957" s="253" t="s">
        <v>1</v>
      </c>
      <c r="F1957" s="254" t="s">
        <v>164</v>
      </c>
      <c r="G1957" s="252"/>
      <c r="H1957" s="255">
        <v>244.84499999999997</v>
      </c>
      <c r="I1957" s="256"/>
      <c r="J1957" s="252"/>
      <c r="K1957" s="252"/>
      <c r="L1957" s="257"/>
      <c r="M1957" s="258"/>
      <c r="N1957" s="259"/>
      <c r="O1957" s="259"/>
      <c r="P1957" s="259"/>
      <c r="Q1957" s="259"/>
      <c r="R1957" s="259"/>
      <c r="S1957" s="259"/>
      <c r="T1957" s="260"/>
      <c r="U1957" s="15"/>
      <c r="V1957" s="15"/>
      <c r="W1957" s="15"/>
      <c r="X1957" s="15"/>
      <c r="Y1957" s="15"/>
      <c r="Z1957" s="15"/>
      <c r="AA1957" s="15"/>
      <c r="AB1957" s="15"/>
      <c r="AC1957" s="15"/>
      <c r="AD1957" s="15"/>
      <c r="AE1957" s="15"/>
      <c r="AT1957" s="261" t="s">
        <v>150</v>
      </c>
      <c r="AU1957" s="261" t="s">
        <v>148</v>
      </c>
      <c r="AV1957" s="15" t="s">
        <v>147</v>
      </c>
      <c r="AW1957" s="15" t="s">
        <v>30</v>
      </c>
      <c r="AX1957" s="15" t="s">
        <v>81</v>
      </c>
      <c r="AY1957" s="261" t="s">
        <v>139</v>
      </c>
    </row>
    <row r="1958" s="2" customFormat="1" ht="16.5" customHeight="1">
      <c r="A1958" s="38"/>
      <c r="B1958" s="39"/>
      <c r="C1958" s="215" t="s">
        <v>2060</v>
      </c>
      <c r="D1958" s="215" t="s">
        <v>143</v>
      </c>
      <c r="E1958" s="216" t="s">
        <v>2061</v>
      </c>
      <c r="F1958" s="217" t="s">
        <v>2062</v>
      </c>
      <c r="G1958" s="218" t="s">
        <v>160</v>
      </c>
      <c r="H1958" s="219">
        <v>244.845</v>
      </c>
      <c r="I1958" s="220"/>
      <c r="J1958" s="221">
        <f>ROUND(I1958*H1958,2)</f>
        <v>0</v>
      </c>
      <c r="K1958" s="222"/>
      <c r="L1958" s="44"/>
      <c r="M1958" s="223" t="s">
        <v>1</v>
      </c>
      <c r="N1958" s="224" t="s">
        <v>39</v>
      </c>
      <c r="O1958" s="91"/>
      <c r="P1958" s="225">
        <f>O1958*H1958</f>
        <v>0</v>
      </c>
      <c r="Q1958" s="225">
        <v>0.001</v>
      </c>
      <c r="R1958" s="225">
        <f>Q1958*H1958</f>
        <v>0.24484500000000001</v>
      </c>
      <c r="S1958" s="225">
        <v>0.00031</v>
      </c>
      <c r="T1958" s="226">
        <f>S1958*H1958</f>
        <v>0.075901949999999996</v>
      </c>
      <c r="U1958" s="38"/>
      <c r="V1958" s="38"/>
      <c r="W1958" s="38"/>
      <c r="X1958" s="38"/>
      <c r="Y1958" s="38"/>
      <c r="Z1958" s="38"/>
      <c r="AA1958" s="38"/>
      <c r="AB1958" s="38"/>
      <c r="AC1958" s="38"/>
      <c r="AD1958" s="38"/>
      <c r="AE1958" s="38"/>
      <c r="AR1958" s="227" t="s">
        <v>278</v>
      </c>
      <c r="AT1958" s="227" t="s">
        <v>143</v>
      </c>
      <c r="AU1958" s="227" t="s">
        <v>148</v>
      </c>
      <c r="AY1958" s="17" t="s">
        <v>139</v>
      </c>
      <c r="BE1958" s="228">
        <f>IF(N1958="základní",J1958,0)</f>
        <v>0</v>
      </c>
      <c r="BF1958" s="228">
        <f>IF(N1958="snížená",J1958,0)</f>
        <v>0</v>
      </c>
      <c r="BG1958" s="228">
        <f>IF(N1958="zákl. přenesená",J1958,0)</f>
        <v>0</v>
      </c>
      <c r="BH1958" s="228">
        <f>IF(N1958="sníž. přenesená",J1958,0)</f>
        <v>0</v>
      </c>
      <c r="BI1958" s="228">
        <f>IF(N1958="nulová",J1958,0)</f>
        <v>0</v>
      </c>
      <c r="BJ1958" s="17" t="s">
        <v>148</v>
      </c>
      <c r="BK1958" s="228">
        <f>ROUND(I1958*H1958,2)</f>
        <v>0</v>
      </c>
      <c r="BL1958" s="17" t="s">
        <v>278</v>
      </c>
      <c r="BM1958" s="227" t="s">
        <v>2063</v>
      </c>
    </row>
    <row r="1959" s="13" customFormat="1">
      <c r="A1959" s="13"/>
      <c r="B1959" s="229"/>
      <c r="C1959" s="230"/>
      <c r="D1959" s="231" t="s">
        <v>150</v>
      </c>
      <c r="E1959" s="232" t="s">
        <v>1</v>
      </c>
      <c r="F1959" s="233" t="s">
        <v>2054</v>
      </c>
      <c r="G1959" s="230"/>
      <c r="H1959" s="232" t="s">
        <v>1</v>
      </c>
      <c r="I1959" s="234"/>
      <c r="J1959" s="230"/>
      <c r="K1959" s="230"/>
      <c r="L1959" s="235"/>
      <c r="M1959" s="236"/>
      <c r="N1959" s="237"/>
      <c r="O1959" s="237"/>
      <c r="P1959" s="237"/>
      <c r="Q1959" s="237"/>
      <c r="R1959" s="237"/>
      <c r="S1959" s="237"/>
      <c r="T1959" s="238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39" t="s">
        <v>150</v>
      </c>
      <c r="AU1959" s="239" t="s">
        <v>148</v>
      </c>
      <c r="AV1959" s="13" t="s">
        <v>81</v>
      </c>
      <c r="AW1959" s="13" t="s">
        <v>30</v>
      </c>
      <c r="AX1959" s="13" t="s">
        <v>73</v>
      </c>
      <c r="AY1959" s="239" t="s">
        <v>139</v>
      </c>
    </row>
    <row r="1960" s="13" customFormat="1">
      <c r="A1960" s="13"/>
      <c r="B1960" s="229"/>
      <c r="C1960" s="230"/>
      <c r="D1960" s="231" t="s">
        <v>150</v>
      </c>
      <c r="E1960" s="232" t="s">
        <v>1</v>
      </c>
      <c r="F1960" s="233" t="s">
        <v>193</v>
      </c>
      <c r="G1960" s="230"/>
      <c r="H1960" s="232" t="s">
        <v>1</v>
      </c>
      <c r="I1960" s="234"/>
      <c r="J1960" s="230"/>
      <c r="K1960" s="230"/>
      <c r="L1960" s="235"/>
      <c r="M1960" s="236"/>
      <c r="N1960" s="237"/>
      <c r="O1960" s="237"/>
      <c r="P1960" s="237"/>
      <c r="Q1960" s="237"/>
      <c r="R1960" s="237"/>
      <c r="S1960" s="237"/>
      <c r="T1960" s="238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T1960" s="239" t="s">
        <v>150</v>
      </c>
      <c r="AU1960" s="239" t="s">
        <v>148</v>
      </c>
      <c r="AV1960" s="13" t="s">
        <v>81</v>
      </c>
      <c r="AW1960" s="13" t="s">
        <v>30</v>
      </c>
      <c r="AX1960" s="13" t="s">
        <v>73</v>
      </c>
      <c r="AY1960" s="239" t="s">
        <v>139</v>
      </c>
    </row>
    <row r="1961" s="14" customFormat="1">
      <c r="A1961" s="14"/>
      <c r="B1961" s="240"/>
      <c r="C1961" s="241"/>
      <c r="D1961" s="231" t="s">
        <v>150</v>
      </c>
      <c r="E1961" s="242" t="s">
        <v>1</v>
      </c>
      <c r="F1961" s="243" t="s">
        <v>194</v>
      </c>
      <c r="G1961" s="241"/>
      <c r="H1961" s="244">
        <v>10.189</v>
      </c>
      <c r="I1961" s="245"/>
      <c r="J1961" s="241"/>
      <c r="K1961" s="241"/>
      <c r="L1961" s="246"/>
      <c r="M1961" s="247"/>
      <c r="N1961" s="248"/>
      <c r="O1961" s="248"/>
      <c r="P1961" s="248"/>
      <c r="Q1961" s="248"/>
      <c r="R1961" s="248"/>
      <c r="S1961" s="248"/>
      <c r="T1961" s="249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50" t="s">
        <v>150</v>
      </c>
      <c r="AU1961" s="250" t="s">
        <v>148</v>
      </c>
      <c r="AV1961" s="14" t="s">
        <v>148</v>
      </c>
      <c r="AW1961" s="14" t="s">
        <v>30</v>
      </c>
      <c r="AX1961" s="14" t="s">
        <v>73</v>
      </c>
      <c r="AY1961" s="250" t="s">
        <v>139</v>
      </c>
    </row>
    <row r="1962" s="13" customFormat="1">
      <c r="A1962" s="13"/>
      <c r="B1962" s="229"/>
      <c r="C1962" s="230"/>
      <c r="D1962" s="231" t="s">
        <v>150</v>
      </c>
      <c r="E1962" s="232" t="s">
        <v>1</v>
      </c>
      <c r="F1962" s="233" t="s">
        <v>195</v>
      </c>
      <c r="G1962" s="230"/>
      <c r="H1962" s="232" t="s">
        <v>1</v>
      </c>
      <c r="I1962" s="234"/>
      <c r="J1962" s="230"/>
      <c r="K1962" s="230"/>
      <c r="L1962" s="235"/>
      <c r="M1962" s="236"/>
      <c r="N1962" s="237"/>
      <c r="O1962" s="237"/>
      <c r="P1962" s="237"/>
      <c r="Q1962" s="237"/>
      <c r="R1962" s="237"/>
      <c r="S1962" s="237"/>
      <c r="T1962" s="238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39" t="s">
        <v>150</v>
      </c>
      <c r="AU1962" s="239" t="s">
        <v>148</v>
      </c>
      <c r="AV1962" s="13" t="s">
        <v>81</v>
      </c>
      <c r="AW1962" s="13" t="s">
        <v>30</v>
      </c>
      <c r="AX1962" s="13" t="s">
        <v>73</v>
      </c>
      <c r="AY1962" s="239" t="s">
        <v>139</v>
      </c>
    </row>
    <row r="1963" s="14" customFormat="1">
      <c r="A1963" s="14"/>
      <c r="B1963" s="240"/>
      <c r="C1963" s="241"/>
      <c r="D1963" s="231" t="s">
        <v>150</v>
      </c>
      <c r="E1963" s="242" t="s">
        <v>1</v>
      </c>
      <c r="F1963" s="243" t="s">
        <v>196</v>
      </c>
      <c r="G1963" s="241"/>
      <c r="H1963" s="244">
        <v>2.0070000000000001</v>
      </c>
      <c r="I1963" s="245"/>
      <c r="J1963" s="241"/>
      <c r="K1963" s="241"/>
      <c r="L1963" s="246"/>
      <c r="M1963" s="247"/>
      <c r="N1963" s="248"/>
      <c r="O1963" s="248"/>
      <c r="P1963" s="248"/>
      <c r="Q1963" s="248"/>
      <c r="R1963" s="248"/>
      <c r="S1963" s="248"/>
      <c r="T1963" s="249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50" t="s">
        <v>150</v>
      </c>
      <c r="AU1963" s="250" t="s">
        <v>148</v>
      </c>
      <c r="AV1963" s="14" t="s">
        <v>148</v>
      </c>
      <c r="AW1963" s="14" t="s">
        <v>30</v>
      </c>
      <c r="AX1963" s="14" t="s">
        <v>73</v>
      </c>
      <c r="AY1963" s="250" t="s">
        <v>139</v>
      </c>
    </row>
    <row r="1964" s="13" customFormat="1">
      <c r="A1964" s="13"/>
      <c r="B1964" s="229"/>
      <c r="C1964" s="230"/>
      <c r="D1964" s="231" t="s">
        <v>150</v>
      </c>
      <c r="E1964" s="232" t="s">
        <v>1</v>
      </c>
      <c r="F1964" s="233" t="s">
        <v>197</v>
      </c>
      <c r="G1964" s="230"/>
      <c r="H1964" s="232" t="s">
        <v>1</v>
      </c>
      <c r="I1964" s="234"/>
      <c r="J1964" s="230"/>
      <c r="K1964" s="230"/>
      <c r="L1964" s="235"/>
      <c r="M1964" s="236"/>
      <c r="N1964" s="237"/>
      <c r="O1964" s="237"/>
      <c r="P1964" s="237"/>
      <c r="Q1964" s="237"/>
      <c r="R1964" s="237"/>
      <c r="S1964" s="237"/>
      <c r="T1964" s="238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39" t="s">
        <v>150</v>
      </c>
      <c r="AU1964" s="239" t="s">
        <v>148</v>
      </c>
      <c r="AV1964" s="13" t="s">
        <v>81</v>
      </c>
      <c r="AW1964" s="13" t="s">
        <v>30</v>
      </c>
      <c r="AX1964" s="13" t="s">
        <v>73</v>
      </c>
      <c r="AY1964" s="239" t="s">
        <v>139</v>
      </c>
    </row>
    <row r="1965" s="14" customFormat="1">
      <c r="A1965" s="14"/>
      <c r="B1965" s="240"/>
      <c r="C1965" s="241"/>
      <c r="D1965" s="231" t="s">
        <v>150</v>
      </c>
      <c r="E1965" s="242" t="s">
        <v>1</v>
      </c>
      <c r="F1965" s="243" t="s">
        <v>198</v>
      </c>
      <c r="G1965" s="241"/>
      <c r="H1965" s="244">
        <v>1.153</v>
      </c>
      <c r="I1965" s="245"/>
      <c r="J1965" s="241"/>
      <c r="K1965" s="241"/>
      <c r="L1965" s="246"/>
      <c r="M1965" s="247"/>
      <c r="N1965" s="248"/>
      <c r="O1965" s="248"/>
      <c r="P1965" s="248"/>
      <c r="Q1965" s="248"/>
      <c r="R1965" s="248"/>
      <c r="S1965" s="248"/>
      <c r="T1965" s="249"/>
      <c r="U1965" s="14"/>
      <c r="V1965" s="14"/>
      <c r="W1965" s="14"/>
      <c r="X1965" s="14"/>
      <c r="Y1965" s="14"/>
      <c r="Z1965" s="14"/>
      <c r="AA1965" s="14"/>
      <c r="AB1965" s="14"/>
      <c r="AC1965" s="14"/>
      <c r="AD1965" s="14"/>
      <c r="AE1965" s="14"/>
      <c r="AT1965" s="250" t="s">
        <v>150</v>
      </c>
      <c r="AU1965" s="250" t="s">
        <v>148</v>
      </c>
      <c r="AV1965" s="14" t="s">
        <v>148</v>
      </c>
      <c r="AW1965" s="14" t="s">
        <v>30</v>
      </c>
      <c r="AX1965" s="14" t="s">
        <v>73</v>
      </c>
      <c r="AY1965" s="250" t="s">
        <v>139</v>
      </c>
    </row>
    <row r="1966" s="13" customFormat="1">
      <c r="A1966" s="13"/>
      <c r="B1966" s="229"/>
      <c r="C1966" s="230"/>
      <c r="D1966" s="231" t="s">
        <v>150</v>
      </c>
      <c r="E1966" s="232" t="s">
        <v>1</v>
      </c>
      <c r="F1966" s="233" t="s">
        <v>168</v>
      </c>
      <c r="G1966" s="230"/>
      <c r="H1966" s="232" t="s">
        <v>1</v>
      </c>
      <c r="I1966" s="234"/>
      <c r="J1966" s="230"/>
      <c r="K1966" s="230"/>
      <c r="L1966" s="235"/>
      <c r="M1966" s="236"/>
      <c r="N1966" s="237"/>
      <c r="O1966" s="237"/>
      <c r="P1966" s="237"/>
      <c r="Q1966" s="237"/>
      <c r="R1966" s="237"/>
      <c r="S1966" s="237"/>
      <c r="T1966" s="238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T1966" s="239" t="s">
        <v>150</v>
      </c>
      <c r="AU1966" s="239" t="s">
        <v>148</v>
      </c>
      <c r="AV1966" s="13" t="s">
        <v>81</v>
      </c>
      <c r="AW1966" s="13" t="s">
        <v>30</v>
      </c>
      <c r="AX1966" s="13" t="s">
        <v>73</v>
      </c>
      <c r="AY1966" s="239" t="s">
        <v>139</v>
      </c>
    </row>
    <row r="1967" s="14" customFormat="1">
      <c r="A1967" s="14"/>
      <c r="B1967" s="240"/>
      <c r="C1967" s="241"/>
      <c r="D1967" s="231" t="s">
        <v>150</v>
      </c>
      <c r="E1967" s="242" t="s">
        <v>1</v>
      </c>
      <c r="F1967" s="243" t="s">
        <v>199</v>
      </c>
      <c r="G1967" s="241"/>
      <c r="H1967" s="244">
        <v>7.1109999999999998</v>
      </c>
      <c r="I1967" s="245"/>
      <c r="J1967" s="241"/>
      <c r="K1967" s="241"/>
      <c r="L1967" s="246"/>
      <c r="M1967" s="247"/>
      <c r="N1967" s="248"/>
      <c r="O1967" s="248"/>
      <c r="P1967" s="248"/>
      <c r="Q1967" s="248"/>
      <c r="R1967" s="248"/>
      <c r="S1967" s="248"/>
      <c r="T1967" s="249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50" t="s">
        <v>150</v>
      </c>
      <c r="AU1967" s="250" t="s">
        <v>148</v>
      </c>
      <c r="AV1967" s="14" t="s">
        <v>148</v>
      </c>
      <c r="AW1967" s="14" t="s">
        <v>30</v>
      </c>
      <c r="AX1967" s="14" t="s">
        <v>73</v>
      </c>
      <c r="AY1967" s="250" t="s">
        <v>139</v>
      </c>
    </row>
    <row r="1968" s="13" customFormat="1">
      <c r="A1968" s="13"/>
      <c r="B1968" s="229"/>
      <c r="C1968" s="230"/>
      <c r="D1968" s="231" t="s">
        <v>150</v>
      </c>
      <c r="E1968" s="232" t="s">
        <v>1</v>
      </c>
      <c r="F1968" s="233" t="s">
        <v>200</v>
      </c>
      <c r="G1968" s="230"/>
      <c r="H1968" s="232" t="s">
        <v>1</v>
      </c>
      <c r="I1968" s="234"/>
      <c r="J1968" s="230"/>
      <c r="K1968" s="230"/>
      <c r="L1968" s="235"/>
      <c r="M1968" s="236"/>
      <c r="N1968" s="237"/>
      <c r="O1968" s="237"/>
      <c r="P1968" s="237"/>
      <c r="Q1968" s="237"/>
      <c r="R1968" s="237"/>
      <c r="S1968" s="237"/>
      <c r="T1968" s="238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T1968" s="239" t="s">
        <v>150</v>
      </c>
      <c r="AU1968" s="239" t="s">
        <v>148</v>
      </c>
      <c r="AV1968" s="13" t="s">
        <v>81</v>
      </c>
      <c r="AW1968" s="13" t="s">
        <v>30</v>
      </c>
      <c r="AX1968" s="13" t="s">
        <v>73</v>
      </c>
      <c r="AY1968" s="239" t="s">
        <v>139</v>
      </c>
    </row>
    <row r="1969" s="14" customFormat="1">
      <c r="A1969" s="14"/>
      <c r="B1969" s="240"/>
      <c r="C1969" s="241"/>
      <c r="D1969" s="231" t="s">
        <v>150</v>
      </c>
      <c r="E1969" s="242" t="s">
        <v>1</v>
      </c>
      <c r="F1969" s="243" t="s">
        <v>201</v>
      </c>
      <c r="G1969" s="241"/>
      <c r="H1969" s="244">
        <v>26.088000000000001</v>
      </c>
      <c r="I1969" s="245"/>
      <c r="J1969" s="241"/>
      <c r="K1969" s="241"/>
      <c r="L1969" s="246"/>
      <c r="M1969" s="247"/>
      <c r="N1969" s="248"/>
      <c r="O1969" s="248"/>
      <c r="P1969" s="248"/>
      <c r="Q1969" s="248"/>
      <c r="R1969" s="248"/>
      <c r="S1969" s="248"/>
      <c r="T1969" s="249"/>
      <c r="U1969" s="14"/>
      <c r="V1969" s="14"/>
      <c r="W1969" s="14"/>
      <c r="X1969" s="14"/>
      <c r="Y1969" s="14"/>
      <c r="Z1969" s="14"/>
      <c r="AA1969" s="14"/>
      <c r="AB1969" s="14"/>
      <c r="AC1969" s="14"/>
      <c r="AD1969" s="14"/>
      <c r="AE1969" s="14"/>
      <c r="AT1969" s="250" t="s">
        <v>150</v>
      </c>
      <c r="AU1969" s="250" t="s">
        <v>148</v>
      </c>
      <c r="AV1969" s="14" t="s">
        <v>148</v>
      </c>
      <c r="AW1969" s="14" t="s">
        <v>30</v>
      </c>
      <c r="AX1969" s="14" t="s">
        <v>73</v>
      </c>
      <c r="AY1969" s="250" t="s">
        <v>139</v>
      </c>
    </row>
    <row r="1970" s="13" customFormat="1">
      <c r="A1970" s="13"/>
      <c r="B1970" s="229"/>
      <c r="C1970" s="230"/>
      <c r="D1970" s="231" t="s">
        <v>150</v>
      </c>
      <c r="E1970" s="232" t="s">
        <v>1</v>
      </c>
      <c r="F1970" s="233" t="s">
        <v>202</v>
      </c>
      <c r="G1970" s="230"/>
      <c r="H1970" s="232" t="s">
        <v>1</v>
      </c>
      <c r="I1970" s="234"/>
      <c r="J1970" s="230"/>
      <c r="K1970" s="230"/>
      <c r="L1970" s="235"/>
      <c r="M1970" s="236"/>
      <c r="N1970" s="237"/>
      <c r="O1970" s="237"/>
      <c r="P1970" s="237"/>
      <c r="Q1970" s="237"/>
      <c r="R1970" s="237"/>
      <c r="S1970" s="237"/>
      <c r="T1970" s="238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T1970" s="239" t="s">
        <v>150</v>
      </c>
      <c r="AU1970" s="239" t="s">
        <v>148</v>
      </c>
      <c r="AV1970" s="13" t="s">
        <v>81</v>
      </c>
      <c r="AW1970" s="13" t="s">
        <v>30</v>
      </c>
      <c r="AX1970" s="13" t="s">
        <v>73</v>
      </c>
      <c r="AY1970" s="239" t="s">
        <v>139</v>
      </c>
    </row>
    <row r="1971" s="14" customFormat="1">
      <c r="A1971" s="14"/>
      <c r="B1971" s="240"/>
      <c r="C1971" s="241"/>
      <c r="D1971" s="231" t="s">
        <v>150</v>
      </c>
      <c r="E1971" s="242" t="s">
        <v>1</v>
      </c>
      <c r="F1971" s="243" t="s">
        <v>203</v>
      </c>
      <c r="G1971" s="241"/>
      <c r="H1971" s="244">
        <v>22.337</v>
      </c>
      <c r="I1971" s="245"/>
      <c r="J1971" s="241"/>
      <c r="K1971" s="241"/>
      <c r="L1971" s="246"/>
      <c r="M1971" s="247"/>
      <c r="N1971" s="248"/>
      <c r="O1971" s="248"/>
      <c r="P1971" s="248"/>
      <c r="Q1971" s="248"/>
      <c r="R1971" s="248"/>
      <c r="S1971" s="248"/>
      <c r="T1971" s="249"/>
      <c r="U1971" s="14"/>
      <c r="V1971" s="14"/>
      <c r="W1971" s="14"/>
      <c r="X1971" s="14"/>
      <c r="Y1971" s="14"/>
      <c r="Z1971" s="14"/>
      <c r="AA1971" s="14"/>
      <c r="AB1971" s="14"/>
      <c r="AC1971" s="14"/>
      <c r="AD1971" s="14"/>
      <c r="AE1971" s="14"/>
      <c r="AT1971" s="250" t="s">
        <v>150</v>
      </c>
      <c r="AU1971" s="250" t="s">
        <v>148</v>
      </c>
      <c r="AV1971" s="14" t="s">
        <v>148</v>
      </c>
      <c r="AW1971" s="14" t="s">
        <v>30</v>
      </c>
      <c r="AX1971" s="14" t="s">
        <v>73</v>
      </c>
      <c r="AY1971" s="250" t="s">
        <v>139</v>
      </c>
    </row>
    <row r="1972" s="13" customFormat="1">
      <c r="A1972" s="13"/>
      <c r="B1972" s="229"/>
      <c r="C1972" s="230"/>
      <c r="D1972" s="231" t="s">
        <v>150</v>
      </c>
      <c r="E1972" s="232" t="s">
        <v>1</v>
      </c>
      <c r="F1972" s="233" t="s">
        <v>2055</v>
      </c>
      <c r="G1972" s="230"/>
      <c r="H1972" s="232" t="s">
        <v>1</v>
      </c>
      <c r="I1972" s="234"/>
      <c r="J1972" s="230"/>
      <c r="K1972" s="230"/>
      <c r="L1972" s="235"/>
      <c r="M1972" s="236"/>
      <c r="N1972" s="237"/>
      <c r="O1972" s="237"/>
      <c r="P1972" s="237"/>
      <c r="Q1972" s="237"/>
      <c r="R1972" s="237"/>
      <c r="S1972" s="237"/>
      <c r="T1972" s="238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T1972" s="239" t="s">
        <v>150</v>
      </c>
      <c r="AU1972" s="239" t="s">
        <v>148</v>
      </c>
      <c r="AV1972" s="13" t="s">
        <v>81</v>
      </c>
      <c r="AW1972" s="13" t="s">
        <v>30</v>
      </c>
      <c r="AX1972" s="13" t="s">
        <v>73</v>
      </c>
      <c r="AY1972" s="239" t="s">
        <v>139</v>
      </c>
    </row>
    <row r="1973" s="13" customFormat="1">
      <c r="A1973" s="13"/>
      <c r="B1973" s="229"/>
      <c r="C1973" s="230"/>
      <c r="D1973" s="231" t="s">
        <v>150</v>
      </c>
      <c r="E1973" s="232" t="s">
        <v>1</v>
      </c>
      <c r="F1973" s="233" t="s">
        <v>193</v>
      </c>
      <c r="G1973" s="230"/>
      <c r="H1973" s="232" t="s">
        <v>1</v>
      </c>
      <c r="I1973" s="234"/>
      <c r="J1973" s="230"/>
      <c r="K1973" s="230"/>
      <c r="L1973" s="235"/>
      <c r="M1973" s="236"/>
      <c r="N1973" s="237"/>
      <c r="O1973" s="237"/>
      <c r="P1973" s="237"/>
      <c r="Q1973" s="237"/>
      <c r="R1973" s="237"/>
      <c r="S1973" s="237"/>
      <c r="T1973" s="238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T1973" s="239" t="s">
        <v>150</v>
      </c>
      <c r="AU1973" s="239" t="s">
        <v>148</v>
      </c>
      <c r="AV1973" s="13" t="s">
        <v>81</v>
      </c>
      <c r="AW1973" s="13" t="s">
        <v>30</v>
      </c>
      <c r="AX1973" s="13" t="s">
        <v>73</v>
      </c>
      <c r="AY1973" s="239" t="s">
        <v>139</v>
      </c>
    </row>
    <row r="1974" s="14" customFormat="1">
      <c r="A1974" s="14"/>
      <c r="B1974" s="240"/>
      <c r="C1974" s="241"/>
      <c r="D1974" s="231" t="s">
        <v>150</v>
      </c>
      <c r="E1974" s="242" t="s">
        <v>1</v>
      </c>
      <c r="F1974" s="243" t="s">
        <v>236</v>
      </c>
      <c r="G1974" s="241"/>
      <c r="H1974" s="244">
        <v>32.018999999999998</v>
      </c>
      <c r="I1974" s="245"/>
      <c r="J1974" s="241"/>
      <c r="K1974" s="241"/>
      <c r="L1974" s="246"/>
      <c r="M1974" s="247"/>
      <c r="N1974" s="248"/>
      <c r="O1974" s="248"/>
      <c r="P1974" s="248"/>
      <c r="Q1974" s="248"/>
      <c r="R1974" s="248"/>
      <c r="S1974" s="248"/>
      <c r="T1974" s="249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50" t="s">
        <v>150</v>
      </c>
      <c r="AU1974" s="250" t="s">
        <v>148</v>
      </c>
      <c r="AV1974" s="14" t="s">
        <v>148</v>
      </c>
      <c r="AW1974" s="14" t="s">
        <v>30</v>
      </c>
      <c r="AX1974" s="14" t="s">
        <v>73</v>
      </c>
      <c r="AY1974" s="250" t="s">
        <v>139</v>
      </c>
    </row>
    <row r="1975" s="13" customFormat="1">
      <c r="A1975" s="13"/>
      <c r="B1975" s="229"/>
      <c r="C1975" s="230"/>
      <c r="D1975" s="231" t="s">
        <v>150</v>
      </c>
      <c r="E1975" s="232" t="s">
        <v>1</v>
      </c>
      <c r="F1975" s="233" t="s">
        <v>195</v>
      </c>
      <c r="G1975" s="230"/>
      <c r="H1975" s="232" t="s">
        <v>1</v>
      </c>
      <c r="I1975" s="234"/>
      <c r="J1975" s="230"/>
      <c r="K1975" s="230"/>
      <c r="L1975" s="235"/>
      <c r="M1975" s="236"/>
      <c r="N1975" s="237"/>
      <c r="O1975" s="237"/>
      <c r="P1975" s="237"/>
      <c r="Q1975" s="237"/>
      <c r="R1975" s="237"/>
      <c r="S1975" s="237"/>
      <c r="T1975" s="238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T1975" s="239" t="s">
        <v>150</v>
      </c>
      <c r="AU1975" s="239" t="s">
        <v>148</v>
      </c>
      <c r="AV1975" s="13" t="s">
        <v>81</v>
      </c>
      <c r="AW1975" s="13" t="s">
        <v>30</v>
      </c>
      <c r="AX1975" s="13" t="s">
        <v>73</v>
      </c>
      <c r="AY1975" s="239" t="s">
        <v>139</v>
      </c>
    </row>
    <row r="1976" s="14" customFormat="1">
      <c r="A1976" s="14"/>
      <c r="B1976" s="240"/>
      <c r="C1976" s="241"/>
      <c r="D1976" s="231" t="s">
        <v>150</v>
      </c>
      <c r="E1976" s="242" t="s">
        <v>1</v>
      </c>
      <c r="F1976" s="243" t="s">
        <v>237</v>
      </c>
      <c r="G1976" s="241"/>
      <c r="H1976" s="244">
        <v>13.177</v>
      </c>
      <c r="I1976" s="245"/>
      <c r="J1976" s="241"/>
      <c r="K1976" s="241"/>
      <c r="L1976" s="246"/>
      <c r="M1976" s="247"/>
      <c r="N1976" s="248"/>
      <c r="O1976" s="248"/>
      <c r="P1976" s="248"/>
      <c r="Q1976" s="248"/>
      <c r="R1976" s="248"/>
      <c r="S1976" s="248"/>
      <c r="T1976" s="249"/>
      <c r="U1976" s="14"/>
      <c r="V1976" s="14"/>
      <c r="W1976" s="14"/>
      <c r="X1976" s="14"/>
      <c r="Y1976" s="14"/>
      <c r="Z1976" s="14"/>
      <c r="AA1976" s="14"/>
      <c r="AB1976" s="14"/>
      <c r="AC1976" s="14"/>
      <c r="AD1976" s="14"/>
      <c r="AE1976" s="14"/>
      <c r="AT1976" s="250" t="s">
        <v>150</v>
      </c>
      <c r="AU1976" s="250" t="s">
        <v>148</v>
      </c>
      <c r="AV1976" s="14" t="s">
        <v>148</v>
      </c>
      <c r="AW1976" s="14" t="s">
        <v>30</v>
      </c>
      <c r="AX1976" s="14" t="s">
        <v>73</v>
      </c>
      <c r="AY1976" s="250" t="s">
        <v>139</v>
      </c>
    </row>
    <row r="1977" s="13" customFormat="1">
      <c r="A1977" s="13"/>
      <c r="B1977" s="229"/>
      <c r="C1977" s="230"/>
      <c r="D1977" s="231" t="s">
        <v>150</v>
      </c>
      <c r="E1977" s="232" t="s">
        <v>1</v>
      </c>
      <c r="F1977" s="233" t="s">
        <v>197</v>
      </c>
      <c r="G1977" s="230"/>
      <c r="H1977" s="232" t="s">
        <v>1</v>
      </c>
      <c r="I1977" s="234"/>
      <c r="J1977" s="230"/>
      <c r="K1977" s="230"/>
      <c r="L1977" s="235"/>
      <c r="M1977" s="236"/>
      <c r="N1977" s="237"/>
      <c r="O1977" s="237"/>
      <c r="P1977" s="237"/>
      <c r="Q1977" s="237"/>
      <c r="R1977" s="237"/>
      <c r="S1977" s="237"/>
      <c r="T1977" s="238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T1977" s="239" t="s">
        <v>150</v>
      </c>
      <c r="AU1977" s="239" t="s">
        <v>148</v>
      </c>
      <c r="AV1977" s="13" t="s">
        <v>81</v>
      </c>
      <c r="AW1977" s="13" t="s">
        <v>30</v>
      </c>
      <c r="AX1977" s="13" t="s">
        <v>73</v>
      </c>
      <c r="AY1977" s="239" t="s">
        <v>139</v>
      </c>
    </row>
    <row r="1978" s="14" customFormat="1">
      <c r="A1978" s="14"/>
      <c r="B1978" s="240"/>
      <c r="C1978" s="241"/>
      <c r="D1978" s="231" t="s">
        <v>150</v>
      </c>
      <c r="E1978" s="242" t="s">
        <v>1</v>
      </c>
      <c r="F1978" s="243" t="s">
        <v>238</v>
      </c>
      <c r="G1978" s="241"/>
      <c r="H1978" s="244">
        <v>12.805</v>
      </c>
      <c r="I1978" s="245"/>
      <c r="J1978" s="241"/>
      <c r="K1978" s="241"/>
      <c r="L1978" s="246"/>
      <c r="M1978" s="247"/>
      <c r="N1978" s="248"/>
      <c r="O1978" s="248"/>
      <c r="P1978" s="248"/>
      <c r="Q1978" s="248"/>
      <c r="R1978" s="248"/>
      <c r="S1978" s="248"/>
      <c r="T1978" s="249"/>
      <c r="U1978" s="14"/>
      <c r="V1978" s="14"/>
      <c r="W1978" s="14"/>
      <c r="X1978" s="14"/>
      <c r="Y1978" s="14"/>
      <c r="Z1978" s="14"/>
      <c r="AA1978" s="14"/>
      <c r="AB1978" s="14"/>
      <c r="AC1978" s="14"/>
      <c r="AD1978" s="14"/>
      <c r="AE1978" s="14"/>
      <c r="AT1978" s="250" t="s">
        <v>150</v>
      </c>
      <c r="AU1978" s="250" t="s">
        <v>148</v>
      </c>
      <c r="AV1978" s="14" t="s">
        <v>148</v>
      </c>
      <c r="AW1978" s="14" t="s">
        <v>30</v>
      </c>
      <c r="AX1978" s="14" t="s">
        <v>73</v>
      </c>
      <c r="AY1978" s="250" t="s">
        <v>139</v>
      </c>
    </row>
    <row r="1979" s="13" customFormat="1">
      <c r="A1979" s="13"/>
      <c r="B1979" s="229"/>
      <c r="C1979" s="230"/>
      <c r="D1979" s="231" t="s">
        <v>150</v>
      </c>
      <c r="E1979" s="232" t="s">
        <v>1</v>
      </c>
      <c r="F1979" s="233" t="s">
        <v>168</v>
      </c>
      <c r="G1979" s="230"/>
      <c r="H1979" s="232" t="s">
        <v>1</v>
      </c>
      <c r="I1979" s="234"/>
      <c r="J1979" s="230"/>
      <c r="K1979" s="230"/>
      <c r="L1979" s="235"/>
      <c r="M1979" s="236"/>
      <c r="N1979" s="237"/>
      <c r="O1979" s="237"/>
      <c r="P1979" s="237"/>
      <c r="Q1979" s="237"/>
      <c r="R1979" s="237"/>
      <c r="S1979" s="237"/>
      <c r="T1979" s="238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T1979" s="239" t="s">
        <v>150</v>
      </c>
      <c r="AU1979" s="239" t="s">
        <v>148</v>
      </c>
      <c r="AV1979" s="13" t="s">
        <v>81</v>
      </c>
      <c r="AW1979" s="13" t="s">
        <v>30</v>
      </c>
      <c r="AX1979" s="13" t="s">
        <v>73</v>
      </c>
      <c r="AY1979" s="239" t="s">
        <v>139</v>
      </c>
    </row>
    <row r="1980" s="14" customFormat="1">
      <c r="A1980" s="14"/>
      <c r="B1980" s="240"/>
      <c r="C1980" s="241"/>
      <c r="D1980" s="231" t="s">
        <v>150</v>
      </c>
      <c r="E1980" s="242" t="s">
        <v>1</v>
      </c>
      <c r="F1980" s="243" t="s">
        <v>239</v>
      </c>
      <c r="G1980" s="241"/>
      <c r="H1980" s="244">
        <v>32.369</v>
      </c>
      <c r="I1980" s="245"/>
      <c r="J1980" s="241"/>
      <c r="K1980" s="241"/>
      <c r="L1980" s="246"/>
      <c r="M1980" s="247"/>
      <c r="N1980" s="248"/>
      <c r="O1980" s="248"/>
      <c r="P1980" s="248"/>
      <c r="Q1980" s="248"/>
      <c r="R1980" s="248"/>
      <c r="S1980" s="248"/>
      <c r="T1980" s="249"/>
      <c r="U1980" s="14"/>
      <c r="V1980" s="14"/>
      <c r="W1980" s="14"/>
      <c r="X1980" s="14"/>
      <c r="Y1980" s="14"/>
      <c r="Z1980" s="14"/>
      <c r="AA1980" s="14"/>
      <c r="AB1980" s="14"/>
      <c r="AC1980" s="14"/>
      <c r="AD1980" s="14"/>
      <c r="AE1980" s="14"/>
      <c r="AT1980" s="250" t="s">
        <v>150</v>
      </c>
      <c r="AU1980" s="250" t="s">
        <v>148</v>
      </c>
      <c r="AV1980" s="14" t="s">
        <v>148</v>
      </c>
      <c r="AW1980" s="14" t="s">
        <v>30</v>
      </c>
      <c r="AX1980" s="14" t="s">
        <v>73</v>
      </c>
      <c r="AY1980" s="250" t="s">
        <v>139</v>
      </c>
    </row>
    <row r="1981" s="13" customFormat="1">
      <c r="A1981" s="13"/>
      <c r="B1981" s="229"/>
      <c r="C1981" s="230"/>
      <c r="D1981" s="231" t="s">
        <v>150</v>
      </c>
      <c r="E1981" s="232" t="s">
        <v>1</v>
      </c>
      <c r="F1981" s="233" t="s">
        <v>240</v>
      </c>
      <c r="G1981" s="230"/>
      <c r="H1981" s="232" t="s">
        <v>1</v>
      </c>
      <c r="I1981" s="234"/>
      <c r="J1981" s="230"/>
      <c r="K1981" s="230"/>
      <c r="L1981" s="235"/>
      <c r="M1981" s="236"/>
      <c r="N1981" s="237"/>
      <c r="O1981" s="237"/>
      <c r="P1981" s="237"/>
      <c r="Q1981" s="237"/>
      <c r="R1981" s="237"/>
      <c r="S1981" s="237"/>
      <c r="T1981" s="238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T1981" s="239" t="s">
        <v>150</v>
      </c>
      <c r="AU1981" s="239" t="s">
        <v>148</v>
      </c>
      <c r="AV1981" s="13" t="s">
        <v>81</v>
      </c>
      <c r="AW1981" s="13" t="s">
        <v>30</v>
      </c>
      <c r="AX1981" s="13" t="s">
        <v>73</v>
      </c>
      <c r="AY1981" s="239" t="s">
        <v>139</v>
      </c>
    </row>
    <row r="1982" s="14" customFormat="1">
      <c r="A1982" s="14"/>
      <c r="B1982" s="240"/>
      <c r="C1982" s="241"/>
      <c r="D1982" s="231" t="s">
        <v>150</v>
      </c>
      <c r="E1982" s="242" t="s">
        <v>1</v>
      </c>
      <c r="F1982" s="243" t="s">
        <v>241</v>
      </c>
      <c r="G1982" s="241"/>
      <c r="H1982" s="244">
        <v>59.670999999999999</v>
      </c>
      <c r="I1982" s="245"/>
      <c r="J1982" s="241"/>
      <c r="K1982" s="241"/>
      <c r="L1982" s="246"/>
      <c r="M1982" s="247"/>
      <c r="N1982" s="248"/>
      <c r="O1982" s="248"/>
      <c r="P1982" s="248"/>
      <c r="Q1982" s="248"/>
      <c r="R1982" s="248"/>
      <c r="S1982" s="248"/>
      <c r="T1982" s="249"/>
      <c r="U1982" s="14"/>
      <c r="V1982" s="14"/>
      <c r="W1982" s="14"/>
      <c r="X1982" s="14"/>
      <c r="Y1982" s="14"/>
      <c r="Z1982" s="14"/>
      <c r="AA1982" s="14"/>
      <c r="AB1982" s="14"/>
      <c r="AC1982" s="14"/>
      <c r="AD1982" s="14"/>
      <c r="AE1982" s="14"/>
      <c r="AT1982" s="250" t="s">
        <v>150</v>
      </c>
      <c r="AU1982" s="250" t="s">
        <v>148</v>
      </c>
      <c r="AV1982" s="14" t="s">
        <v>148</v>
      </c>
      <c r="AW1982" s="14" t="s">
        <v>30</v>
      </c>
      <c r="AX1982" s="14" t="s">
        <v>73</v>
      </c>
      <c r="AY1982" s="250" t="s">
        <v>139</v>
      </c>
    </row>
    <row r="1983" s="13" customFormat="1">
      <c r="A1983" s="13"/>
      <c r="B1983" s="229"/>
      <c r="C1983" s="230"/>
      <c r="D1983" s="231" t="s">
        <v>150</v>
      </c>
      <c r="E1983" s="232" t="s">
        <v>1</v>
      </c>
      <c r="F1983" s="233" t="s">
        <v>202</v>
      </c>
      <c r="G1983" s="230"/>
      <c r="H1983" s="232" t="s">
        <v>1</v>
      </c>
      <c r="I1983" s="234"/>
      <c r="J1983" s="230"/>
      <c r="K1983" s="230"/>
      <c r="L1983" s="235"/>
      <c r="M1983" s="236"/>
      <c r="N1983" s="237"/>
      <c r="O1983" s="237"/>
      <c r="P1983" s="237"/>
      <c r="Q1983" s="237"/>
      <c r="R1983" s="237"/>
      <c r="S1983" s="237"/>
      <c r="T1983" s="238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T1983" s="239" t="s">
        <v>150</v>
      </c>
      <c r="AU1983" s="239" t="s">
        <v>148</v>
      </c>
      <c r="AV1983" s="13" t="s">
        <v>81</v>
      </c>
      <c r="AW1983" s="13" t="s">
        <v>30</v>
      </c>
      <c r="AX1983" s="13" t="s">
        <v>73</v>
      </c>
      <c r="AY1983" s="239" t="s">
        <v>139</v>
      </c>
    </row>
    <row r="1984" s="14" customFormat="1">
      <c r="A1984" s="14"/>
      <c r="B1984" s="240"/>
      <c r="C1984" s="241"/>
      <c r="D1984" s="231" t="s">
        <v>150</v>
      </c>
      <c r="E1984" s="242" t="s">
        <v>1</v>
      </c>
      <c r="F1984" s="243" t="s">
        <v>242</v>
      </c>
      <c r="G1984" s="241"/>
      <c r="H1984" s="244">
        <v>52.463999999999999</v>
      </c>
      <c r="I1984" s="245"/>
      <c r="J1984" s="241"/>
      <c r="K1984" s="241"/>
      <c r="L1984" s="246"/>
      <c r="M1984" s="247"/>
      <c r="N1984" s="248"/>
      <c r="O1984" s="248"/>
      <c r="P1984" s="248"/>
      <c r="Q1984" s="248"/>
      <c r="R1984" s="248"/>
      <c r="S1984" s="248"/>
      <c r="T1984" s="249"/>
      <c r="U1984" s="14"/>
      <c r="V1984" s="14"/>
      <c r="W1984" s="14"/>
      <c r="X1984" s="14"/>
      <c r="Y1984" s="14"/>
      <c r="Z1984" s="14"/>
      <c r="AA1984" s="14"/>
      <c r="AB1984" s="14"/>
      <c r="AC1984" s="14"/>
      <c r="AD1984" s="14"/>
      <c r="AE1984" s="14"/>
      <c r="AT1984" s="250" t="s">
        <v>150</v>
      </c>
      <c r="AU1984" s="250" t="s">
        <v>148</v>
      </c>
      <c r="AV1984" s="14" t="s">
        <v>148</v>
      </c>
      <c r="AW1984" s="14" t="s">
        <v>30</v>
      </c>
      <c r="AX1984" s="14" t="s">
        <v>73</v>
      </c>
      <c r="AY1984" s="250" t="s">
        <v>139</v>
      </c>
    </row>
    <row r="1985" s="13" customFormat="1">
      <c r="A1985" s="13"/>
      <c r="B1985" s="229"/>
      <c r="C1985" s="230"/>
      <c r="D1985" s="231" t="s">
        <v>150</v>
      </c>
      <c r="E1985" s="232" t="s">
        <v>1</v>
      </c>
      <c r="F1985" s="233" t="s">
        <v>243</v>
      </c>
      <c r="G1985" s="230"/>
      <c r="H1985" s="232" t="s">
        <v>1</v>
      </c>
      <c r="I1985" s="234"/>
      <c r="J1985" s="230"/>
      <c r="K1985" s="230"/>
      <c r="L1985" s="235"/>
      <c r="M1985" s="236"/>
      <c r="N1985" s="237"/>
      <c r="O1985" s="237"/>
      <c r="P1985" s="237"/>
      <c r="Q1985" s="237"/>
      <c r="R1985" s="237"/>
      <c r="S1985" s="237"/>
      <c r="T1985" s="238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T1985" s="239" t="s">
        <v>150</v>
      </c>
      <c r="AU1985" s="239" t="s">
        <v>148</v>
      </c>
      <c r="AV1985" s="13" t="s">
        <v>81</v>
      </c>
      <c r="AW1985" s="13" t="s">
        <v>30</v>
      </c>
      <c r="AX1985" s="13" t="s">
        <v>73</v>
      </c>
      <c r="AY1985" s="239" t="s">
        <v>139</v>
      </c>
    </row>
    <row r="1986" s="14" customFormat="1">
      <c r="A1986" s="14"/>
      <c r="B1986" s="240"/>
      <c r="C1986" s="241"/>
      <c r="D1986" s="231" t="s">
        <v>150</v>
      </c>
      <c r="E1986" s="242" t="s">
        <v>1</v>
      </c>
      <c r="F1986" s="243" t="s">
        <v>244</v>
      </c>
      <c r="G1986" s="241"/>
      <c r="H1986" s="244">
        <v>-21.109000000000002</v>
      </c>
      <c r="I1986" s="245"/>
      <c r="J1986" s="241"/>
      <c r="K1986" s="241"/>
      <c r="L1986" s="246"/>
      <c r="M1986" s="247"/>
      <c r="N1986" s="248"/>
      <c r="O1986" s="248"/>
      <c r="P1986" s="248"/>
      <c r="Q1986" s="248"/>
      <c r="R1986" s="248"/>
      <c r="S1986" s="248"/>
      <c r="T1986" s="249"/>
      <c r="U1986" s="14"/>
      <c r="V1986" s="14"/>
      <c r="W1986" s="14"/>
      <c r="X1986" s="14"/>
      <c r="Y1986" s="14"/>
      <c r="Z1986" s="14"/>
      <c r="AA1986" s="14"/>
      <c r="AB1986" s="14"/>
      <c r="AC1986" s="14"/>
      <c r="AD1986" s="14"/>
      <c r="AE1986" s="14"/>
      <c r="AT1986" s="250" t="s">
        <v>150</v>
      </c>
      <c r="AU1986" s="250" t="s">
        <v>148</v>
      </c>
      <c r="AV1986" s="14" t="s">
        <v>148</v>
      </c>
      <c r="AW1986" s="14" t="s">
        <v>30</v>
      </c>
      <c r="AX1986" s="14" t="s">
        <v>73</v>
      </c>
      <c r="AY1986" s="250" t="s">
        <v>139</v>
      </c>
    </row>
    <row r="1987" s="13" customFormat="1">
      <c r="A1987" s="13"/>
      <c r="B1987" s="229"/>
      <c r="C1987" s="230"/>
      <c r="D1987" s="231" t="s">
        <v>150</v>
      </c>
      <c r="E1987" s="232" t="s">
        <v>1</v>
      </c>
      <c r="F1987" s="233" t="s">
        <v>245</v>
      </c>
      <c r="G1987" s="230"/>
      <c r="H1987" s="232" t="s">
        <v>1</v>
      </c>
      <c r="I1987" s="234"/>
      <c r="J1987" s="230"/>
      <c r="K1987" s="230"/>
      <c r="L1987" s="235"/>
      <c r="M1987" s="236"/>
      <c r="N1987" s="237"/>
      <c r="O1987" s="237"/>
      <c r="P1987" s="237"/>
      <c r="Q1987" s="237"/>
      <c r="R1987" s="237"/>
      <c r="S1987" s="237"/>
      <c r="T1987" s="238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T1987" s="239" t="s">
        <v>150</v>
      </c>
      <c r="AU1987" s="239" t="s">
        <v>148</v>
      </c>
      <c r="AV1987" s="13" t="s">
        <v>81</v>
      </c>
      <c r="AW1987" s="13" t="s">
        <v>30</v>
      </c>
      <c r="AX1987" s="13" t="s">
        <v>73</v>
      </c>
      <c r="AY1987" s="239" t="s">
        <v>139</v>
      </c>
    </row>
    <row r="1988" s="14" customFormat="1">
      <c r="A1988" s="14"/>
      <c r="B1988" s="240"/>
      <c r="C1988" s="241"/>
      <c r="D1988" s="231" t="s">
        <v>150</v>
      </c>
      <c r="E1988" s="242" t="s">
        <v>1</v>
      </c>
      <c r="F1988" s="243" t="s">
        <v>246</v>
      </c>
      <c r="G1988" s="241"/>
      <c r="H1988" s="244">
        <v>-5.4359999999999999</v>
      </c>
      <c r="I1988" s="245"/>
      <c r="J1988" s="241"/>
      <c r="K1988" s="241"/>
      <c r="L1988" s="246"/>
      <c r="M1988" s="247"/>
      <c r="N1988" s="248"/>
      <c r="O1988" s="248"/>
      <c r="P1988" s="248"/>
      <c r="Q1988" s="248"/>
      <c r="R1988" s="248"/>
      <c r="S1988" s="248"/>
      <c r="T1988" s="249"/>
      <c r="U1988" s="14"/>
      <c r="V1988" s="14"/>
      <c r="W1988" s="14"/>
      <c r="X1988" s="14"/>
      <c r="Y1988" s="14"/>
      <c r="Z1988" s="14"/>
      <c r="AA1988" s="14"/>
      <c r="AB1988" s="14"/>
      <c r="AC1988" s="14"/>
      <c r="AD1988" s="14"/>
      <c r="AE1988" s="14"/>
      <c r="AT1988" s="250" t="s">
        <v>150</v>
      </c>
      <c r="AU1988" s="250" t="s">
        <v>148</v>
      </c>
      <c r="AV1988" s="14" t="s">
        <v>148</v>
      </c>
      <c r="AW1988" s="14" t="s">
        <v>30</v>
      </c>
      <c r="AX1988" s="14" t="s">
        <v>73</v>
      </c>
      <c r="AY1988" s="250" t="s">
        <v>139</v>
      </c>
    </row>
    <row r="1989" s="15" customFormat="1">
      <c r="A1989" s="15"/>
      <c r="B1989" s="251"/>
      <c r="C1989" s="252"/>
      <c r="D1989" s="231" t="s">
        <v>150</v>
      </c>
      <c r="E1989" s="253" t="s">
        <v>1</v>
      </c>
      <c r="F1989" s="254" t="s">
        <v>164</v>
      </c>
      <c r="G1989" s="252"/>
      <c r="H1989" s="255">
        <v>244.84499999999997</v>
      </c>
      <c r="I1989" s="256"/>
      <c r="J1989" s="252"/>
      <c r="K1989" s="252"/>
      <c r="L1989" s="257"/>
      <c r="M1989" s="258"/>
      <c r="N1989" s="259"/>
      <c r="O1989" s="259"/>
      <c r="P1989" s="259"/>
      <c r="Q1989" s="259"/>
      <c r="R1989" s="259"/>
      <c r="S1989" s="259"/>
      <c r="T1989" s="260"/>
      <c r="U1989" s="15"/>
      <c r="V1989" s="15"/>
      <c r="W1989" s="15"/>
      <c r="X1989" s="15"/>
      <c r="Y1989" s="15"/>
      <c r="Z1989" s="15"/>
      <c r="AA1989" s="15"/>
      <c r="AB1989" s="15"/>
      <c r="AC1989" s="15"/>
      <c r="AD1989" s="15"/>
      <c r="AE1989" s="15"/>
      <c r="AT1989" s="261" t="s">
        <v>150</v>
      </c>
      <c r="AU1989" s="261" t="s">
        <v>148</v>
      </c>
      <c r="AV1989" s="15" t="s">
        <v>147</v>
      </c>
      <c r="AW1989" s="15" t="s">
        <v>30</v>
      </c>
      <c r="AX1989" s="15" t="s">
        <v>81</v>
      </c>
      <c r="AY1989" s="261" t="s">
        <v>139</v>
      </c>
    </row>
    <row r="1990" s="2" customFormat="1" ht="24.15" customHeight="1">
      <c r="A1990" s="38"/>
      <c r="B1990" s="39"/>
      <c r="C1990" s="215" t="s">
        <v>2064</v>
      </c>
      <c r="D1990" s="215" t="s">
        <v>143</v>
      </c>
      <c r="E1990" s="216" t="s">
        <v>2065</v>
      </c>
      <c r="F1990" s="217" t="s">
        <v>2066</v>
      </c>
      <c r="G1990" s="218" t="s">
        <v>160</v>
      </c>
      <c r="H1990" s="219">
        <v>244.845</v>
      </c>
      <c r="I1990" s="220"/>
      <c r="J1990" s="221">
        <f>ROUND(I1990*H1990,2)</f>
        <v>0</v>
      </c>
      <c r="K1990" s="222"/>
      <c r="L1990" s="44"/>
      <c r="M1990" s="223" t="s">
        <v>1</v>
      </c>
      <c r="N1990" s="224" t="s">
        <v>39</v>
      </c>
      <c r="O1990" s="91"/>
      <c r="P1990" s="225">
        <f>O1990*H1990</f>
        <v>0</v>
      </c>
      <c r="Q1990" s="225">
        <v>0</v>
      </c>
      <c r="R1990" s="225">
        <f>Q1990*H1990</f>
        <v>0</v>
      </c>
      <c r="S1990" s="225">
        <v>0</v>
      </c>
      <c r="T1990" s="226">
        <f>S1990*H1990</f>
        <v>0</v>
      </c>
      <c r="U1990" s="38"/>
      <c r="V1990" s="38"/>
      <c r="W1990" s="38"/>
      <c r="X1990" s="38"/>
      <c r="Y1990" s="38"/>
      <c r="Z1990" s="38"/>
      <c r="AA1990" s="38"/>
      <c r="AB1990" s="38"/>
      <c r="AC1990" s="38"/>
      <c r="AD1990" s="38"/>
      <c r="AE1990" s="38"/>
      <c r="AR1990" s="227" t="s">
        <v>278</v>
      </c>
      <c r="AT1990" s="227" t="s">
        <v>143</v>
      </c>
      <c r="AU1990" s="227" t="s">
        <v>148</v>
      </c>
      <c r="AY1990" s="17" t="s">
        <v>139</v>
      </c>
      <c r="BE1990" s="228">
        <f>IF(N1990="základní",J1990,0)</f>
        <v>0</v>
      </c>
      <c r="BF1990" s="228">
        <f>IF(N1990="snížená",J1990,0)</f>
        <v>0</v>
      </c>
      <c r="BG1990" s="228">
        <f>IF(N1990="zákl. přenesená",J1990,0)</f>
        <v>0</v>
      </c>
      <c r="BH1990" s="228">
        <f>IF(N1990="sníž. přenesená",J1990,0)</f>
        <v>0</v>
      </c>
      <c r="BI1990" s="228">
        <f>IF(N1990="nulová",J1990,0)</f>
        <v>0</v>
      </c>
      <c r="BJ1990" s="17" t="s">
        <v>148</v>
      </c>
      <c r="BK1990" s="228">
        <f>ROUND(I1990*H1990,2)</f>
        <v>0</v>
      </c>
      <c r="BL1990" s="17" t="s">
        <v>278</v>
      </c>
      <c r="BM1990" s="227" t="s">
        <v>2067</v>
      </c>
    </row>
    <row r="1991" s="13" customFormat="1">
      <c r="A1991" s="13"/>
      <c r="B1991" s="229"/>
      <c r="C1991" s="230"/>
      <c r="D1991" s="231" t="s">
        <v>150</v>
      </c>
      <c r="E1991" s="232" t="s">
        <v>1</v>
      </c>
      <c r="F1991" s="233" t="s">
        <v>2054</v>
      </c>
      <c r="G1991" s="230"/>
      <c r="H1991" s="232" t="s">
        <v>1</v>
      </c>
      <c r="I1991" s="234"/>
      <c r="J1991" s="230"/>
      <c r="K1991" s="230"/>
      <c r="L1991" s="235"/>
      <c r="M1991" s="236"/>
      <c r="N1991" s="237"/>
      <c r="O1991" s="237"/>
      <c r="P1991" s="237"/>
      <c r="Q1991" s="237"/>
      <c r="R1991" s="237"/>
      <c r="S1991" s="237"/>
      <c r="T1991" s="238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T1991" s="239" t="s">
        <v>150</v>
      </c>
      <c r="AU1991" s="239" t="s">
        <v>148</v>
      </c>
      <c r="AV1991" s="13" t="s">
        <v>81</v>
      </c>
      <c r="AW1991" s="13" t="s">
        <v>30</v>
      </c>
      <c r="AX1991" s="13" t="s">
        <v>73</v>
      </c>
      <c r="AY1991" s="239" t="s">
        <v>139</v>
      </c>
    </row>
    <row r="1992" s="13" customFormat="1">
      <c r="A1992" s="13"/>
      <c r="B1992" s="229"/>
      <c r="C1992" s="230"/>
      <c r="D1992" s="231" t="s">
        <v>150</v>
      </c>
      <c r="E1992" s="232" t="s">
        <v>1</v>
      </c>
      <c r="F1992" s="233" t="s">
        <v>193</v>
      </c>
      <c r="G1992" s="230"/>
      <c r="H1992" s="232" t="s">
        <v>1</v>
      </c>
      <c r="I1992" s="234"/>
      <c r="J1992" s="230"/>
      <c r="K1992" s="230"/>
      <c r="L1992" s="235"/>
      <c r="M1992" s="236"/>
      <c r="N1992" s="237"/>
      <c r="O1992" s="237"/>
      <c r="P1992" s="237"/>
      <c r="Q1992" s="237"/>
      <c r="R1992" s="237"/>
      <c r="S1992" s="237"/>
      <c r="T1992" s="238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39" t="s">
        <v>150</v>
      </c>
      <c r="AU1992" s="239" t="s">
        <v>148</v>
      </c>
      <c r="AV1992" s="13" t="s">
        <v>81</v>
      </c>
      <c r="AW1992" s="13" t="s">
        <v>30</v>
      </c>
      <c r="AX1992" s="13" t="s">
        <v>73</v>
      </c>
      <c r="AY1992" s="239" t="s">
        <v>139</v>
      </c>
    </row>
    <row r="1993" s="14" customFormat="1">
      <c r="A1993" s="14"/>
      <c r="B1993" s="240"/>
      <c r="C1993" s="241"/>
      <c r="D1993" s="231" t="s">
        <v>150</v>
      </c>
      <c r="E1993" s="242" t="s">
        <v>1</v>
      </c>
      <c r="F1993" s="243" t="s">
        <v>194</v>
      </c>
      <c r="G1993" s="241"/>
      <c r="H1993" s="244">
        <v>10.189</v>
      </c>
      <c r="I1993" s="245"/>
      <c r="J1993" s="241"/>
      <c r="K1993" s="241"/>
      <c r="L1993" s="246"/>
      <c r="M1993" s="247"/>
      <c r="N1993" s="248"/>
      <c r="O1993" s="248"/>
      <c r="P1993" s="248"/>
      <c r="Q1993" s="248"/>
      <c r="R1993" s="248"/>
      <c r="S1993" s="248"/>
      <c r="T1993" s="249"/>
      <c r="U1993" s="14"/>
      <c r="V1993" s="14"/>
      <c r="W1993" s="14"/>
      <c r="X1993" s="14"/>
      <c r="Y1993" s="14"/>
      <c r="Z1993" s="14"/>
      <c r="AA1993" s="14"/>
      <c r="AB1993" s="14"/>
      <c r="AC1993" s="14"/>
      <c r="AD1993" s="14"/>
      <c r="AE1993" s="14"/>
      <c r="AT1993" s="250" t="s">
        <v>150</v>
      </c>
      <c r="AU1993" s="250" t="s">
        <v>148</v>
      </c>
      <c r="AV1993" s="14" t="s">
        <v>148</v>
      </c>
      <c r="AW1993" s="14" t="s">
        <v>30</v>
      </c>
      <c r="AX1993" s="14" t="s">
        <v>73</v>
      </c>
      <c r="AY1993" s="250" t="s">
        <v>139</v>
      </c>
    </row>
    <row r="1994" s="13" customFormat="1">
      <c r="A1994" s="13"/>
      <c r="B1994" s="229"/>
      <c r="C1994" s="230"/>
      <c r="D1994" s="231" t="s">
        <v>150</v>
      </c>
      <c r="E1994" s="232" t="s">
        <v>1</v>
      </c>
      <c r="F1994" s="233" t="s">
        <v>195</v>
      </c>
      <c r="G1994" s="230"/>
      <c r="H1994" s="232" t="s">
        <v>1</v>
      </c>
      <c r="I1994" s="234"/>
      <c r="J1994" s="230"/>
      <c r="K1994" s="230"/>
      <c r="L1994" s="235"/>
      <c r="M1994" s="236"/>
      <c r="N1994" s="237"/>
      <c r="O1994" s="237"/>
      <c r="P1994" s="237"/>
      <c r="Q1994" s="237"/>
      <c r="R1994" s="237"/>
      <c r="S1994" s="237"/>
      <c r="T1994" s="238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39" t="s">
        <v>150</v>
      </c>
      <c r="AU1994" s="239" t="s">
        <v>148</v>
      </c>
      <c r="AV1994" s="13" t="s">
        <v>81</v>
      </c>
      <c r="AW1994" s="13" t="s">
        <v>30</v>
      </c>
      <c r="AX1994" s="13" t="s">
        <v>73</v>
      </c>
      <c r="AY1994" s="239" t="s">
        <v>139</v>
      </c>
    </row>
    <row r="1995" s="14" customFormat="1">
      <c r="A1995" s="14"/>
      <c r="B1995" s="240"/>
      <c r="C1995" s="241"/>
      <c r="D1995" s="231" t="s">
        <v>150</v>
      </c>
      <c r="E1995" s="242" t="s">
        <v>1</v>
      </c>
      <c r="F1995" s="243" t="s">
        <v>196</v>
      </c>
      <c r="G1995" s="241"/>
      <c r="H1995" s="244">
        <v>2.0070000000000001</v>
      </c>
      <c r="I1995" s="245"/>
      <c r="J1995" s="241"/>
      <c r="K1995" s="241"/>
      <c r="L1995" s="246"/>
      <c r="M1995" s="247"/>
      <c r="N1995" s="248"/>
      <c r="O1995" s="248"/>
      <c r="P1995" s="248"/>
      <c r="Q1995" s="248"/>
      <c r="R1995" s="248"/>
      <c r="S1995" s="248"/>
      <c r="T1995" s="249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50" t="s">
        <v>150</v>
      </c>
      <c r="AU1995" s="250" t="s">
        <v>148</v>
      </c>
      <c r="AV1995" s="14" t="s">
        <v>148</v>
      </c>
      <c r="AW1995" s="14" t="s">
        <v>30</v>
      </c>
      <c r="AX1995" s="14" t="s">
        <v>73</v>
      </c>
      <c r="AY1995" s="250" t="s">
        <v>139</v>
      </c>
    </row>
    <row r="1996" s="13" customFormat="1">
      <c r="A1996" s="13"/>
      <c r="B1996" s="229"/>
      <c r="C1996" s="230"/>
      <c r="D1996" s="231" t="s">
        <v>150</v>
      </c>
      <c r="E1996" s="232" t="s">
        <v>1</v>
      </c>
      <c r="F1996" s="233" t="s">
        <v>197</v>
      </c>
      <c r="G1996" s="230"/>
      <c r="H1996" s="232" t="s">
        <v>1</v>
      </c>
      <c r="I1996" s="234"/>
      <c r="J1996" s="230"/>
      <c r="K1996" s="230"/>
      <c r="L1996" s="235"/>
      <c r="M1996" s="236"/>
      <c r="N1996" s="237"/>
      <c r="O1996" s="237"/>
      <c r="P1996" s="237"/>
      <c r="Q1996" s="237"/>
      <c r="R1996" s="237"/>
      <c r="S1996" s="237"/>
      <c r="T1996" s="238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39" t="s">
        <v>150</v>
      </c>
      <c r="AU1996" s="239" t="s">
        <v>148</v>
      </c>
      <c r="AV1996" s="13" t="s">
        <v>81</v>
      </c>
      <c r="AW1996" s="13" t="s">
        <v>30</v>
      </c>
      <c r="AX1996" s="13" t="s">
        <v>73</v>
      </c>
      <c r="AY1996" s="239" t="s">
        <v>139</v>
      </c>
    </row>
    <row r="1997" s="14" customFormat="1">
      <c r="A1997" s="14"/>
      <c r="B1997" s="240"/>
      <c r="C1997" s="241"/>
      <c r="D1997" s="231" t="s">
        <v>150</v>
      </c>
      <c r="E1997" s="242" t="s">
        <v>1</v>
      </c>
      <c r="F1997" s="243" t="s">
        <v>198</v>
      </c>
      <c r="G1997" s="241"/>
      <c r="H1997" s="244">
        <v>1.153</v>
      </c>
      <c r="I1997" s="245"/>
      <c r="J1997" s="241"/>
      <c r="K1997" s="241"/>
      <c r="L1997" s="246"/>
      <c r="M1997" s="247"/>
      <c r="N1997" s="248"/>
      <c r="O1997" s="248"/>
      <c r="P1997" s="248"/>
      <c r="Q1997" s="248"/>
      <c r="R1997" s="248"/>
      <c r="S1997" s="248"/>
      <c r="T1997" s="249"/>
      <c r="U1997" s="14"/>
      <c r="V1997" s="14"/>
      <c r="W1997" s="14"/>
      <c r="X1997" s="14"/>
      <c r="Y1997" s="14"/>
      <c r="Z1997" s="14"/>
      <c r="AA1997" s="14"/>
      <c r="AB1997" s="14"/>
      <c r="AC1997" s="14"/>
      <c r="AD1997" s="14"/>
      <c r="AE1997" s="14"/>
      <c r="AT1997" s="250" t="s">
        <v>150</v>
      </c>
      <c r="AU1997" s="250" t="s">
        <v>148</v>
      </c>
      <c r="AV1997" s="14" t="s">
        <v>148</v>
      </c>
      <c r="AW1997" s="14" t="s">
        <v>30</v>
      </c>
      <c r="AX1997" s="14" t="s">
        <v>73</v>
      </c>
      <c r="AY1997" s="250" t="s">
        <v>139</v>
      </c>
    </row>
    <row r="1998" s="13" customFormat="1">
      <c r="A1998" s="13"/>
      <c r="B1998" s="229"/>
      <c r="C1998" s="230"/>
      <c r="D1998" s="231" t="s">
        <v>150</v>
      </c>
      <c r="E1998" s="232" t="s">
        <v>1</v>
      </c>
      <c r="F1998" s="233" t="s">
        <v>168</v>
      </c>
      <c r="G1998" s="230"/>
      <c r="H1998" s="232" t="s">
        <v>1</v>
      </c>
      <c r="I1998" s="234"/>
      <c r="J1998" s="230"/>
      <c r="K1998" s="230"/>
      <c r="L1998" s="235"/>
      <c r="M1998" s="236"/>
      <c r="N1998" s="237"/>
      <c r="O1998" s="237"/>
      <c r="P1998" s="237"/>
      <c r="Q1998" s="237"/>
      <c r="R1998" s="237"/>
      <c r="S1998" s="237"/>
      <c r="T1998" s="238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39" t="s">
        <v>150</v>
      </c>
      <c r="AU1998" s="239" t="s">
        <v>148</v>
      </c>
      <c r="AV1998" s="13" t="s">
        <v>81</v>
      </c>
      <c r="AW1998" s="13" t="s">
        <v>30</v>
      </c>
      <c r="AX1998" s="13" t="s">
        <v>73</v>
      </c>
      <c r="AY1998" s="239" t="s">
        <v>139</v>
      </c>
    </row>
    <row r="1999" s="14" customFormat="1">
      <c r="A1999" s="14"/>
      <c r="B1999" s="240"/>
      <c r="C1999" s="241"/>
      <c r="D1999" s="231" t="s">
        <v>150</v>
      </c>
      <c r="E1999" s="242" t="s">
        <v>1</v>
      </c>
      <c r="F1999" s="243" t="s">
        <v>199</v>
      </c>
      <c r="G1999" s="241"/>
      <c r="H1999" s="244">
        <v>7.1109999999999998</v>
      </c>
      <c r="I1999" s="245"/>
      <c r="J1999" s="241"/>
      <c r="K1999" s="241"/>
      <c r="L1999" s="246"/>
      <c r="M1999" s="247"/>
      <c r="N1999" s="248"/>
      <c r="O1999" s="248"/>
      <c r="P1999" s="248"/>
      <c r="Q1999" s="248"/>
      <c r="R1999" s="248"/>
      <c r="S1999" s="248"/>
      <c r="T1999" s="249"/>
      <c r="U1999" s="14"/>
      <c r="V1999" s="14"/>
      <c r="W1999" s="14"/>
      <c r="X1999" s="14"/>
      <c r="Y1999" s="14"/>
      <c r="Z1999" s="14"/>
      <c r="AA1999" s="14"/>
      <c r="AB1999" s="14"/>
      <c r="AC1999" s="14"/>
      <c r="AD1999" s="14"/>
      <c r="AE1999" s="14"/>
      <c r="AT1999" s="250" t="s">
        <v>150</v>
      </c>
      <c r="AU1999" s="250" t="s">
        <v>148</v>
      </c>
      <c r="AV1999" s="14" t="s">
        <v>148</v>
      </c>
      <c r="AW1999" s="14" t="s">
        <v>30</v>
      </c>
      <c r="AX1999" s="14" t="s">
        <v>73</v>
      </c>
      <c r="AY1999" s="250" t="s">
        <v>139</v>
      </c>
    </row>
    <row r="2000" s="13" customFormat="1">
      <c r="A2000" s="13"/>
      <c r="B2000" s="229"/>
      <c r="C2000" s="230"/>
      <c r="D2000" s="231" t="s">
        <v>150</v>
      </c>
      <c r="E2000" s="232" t="s">
        <v>1</v>
      </c>
      <c r="F2000" s="233" t="s">
        <v>200</v>
      </c>
      <c r="G2000" s="230"/>
      <c r="H2000" s="232" t="s">
        <v>1</v>
      </c>
      <c r="I2000" s="234"/>
      <c r="J2000" s="230"/>
      <c r="K2000" s="230"/>
      <c r="L2000" s="235"/>
      <c r="M2000" s="236"/>
      <c r="N2000" s="237"/>
      <c r="O2000" s="237"/>
      <c r="P2000" s="237"/>
      <c r="Q2000" s="237"/>
      <c r="R2000" s="237"/>
      <c r="S2000" s="237"/>
      <c r="T2000" s="238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39" t="s">
        <v>150</v>
      </c>
      <c r="AU2000" s="239" t="s">
        <v>148</v>
      </c>
      <c r="AV2000" s="13" t="s">
        <v>81</v>
      </c>
      <c r="AW2000" s="13" t="s">
        <v>30</v>
      </c>
      <c r="AX2000" s="13" t="s">
        <v>73</v>
      </c>
      <c r="AY2000" s="239" t="s">
        <v>139</v>
      </c>
    </row>
    <row r="2001" s="14" customFormat="1">
      <c r="A2001" s="14"/>
      <c r="B2001" s="240"/>
      <c r="C2001" s="241"/>
      <c r="D2001" s="231" t="s">
        <v>150</v>
      </c>
      <c r="E2001" s="242" t="s">
        <v>1</v>
      </c>
      <c r="F2001" s="243" t="s">
        <v>201</v>
      </c>
      <c r="G2001" s="241"/>
      <c r="H2001" s="244">
        <v>26.088000000000001</v>
      </c>
      <c r="I2001" s="245"/>
      <c r="J2001" s="241"/>
      <c r="K2001" s="241"/>
      <c r="L2001" s="246"/>
      <c r="M2001" s="247"/>
      <c r="N2001" s="248"/>
      <c r="O2001" s="248"/>
      <c r="P2001" s="248"/>
      <c r="Q2001" s="248"/>
      <c r="R2001" s="248"/>
      <c r="S2001" s="248"/>
      <c r="T2001" s="249"/>
      <c r="U2001" s="14"/>
      <c r="V2001" s="14"/>
      <c r="W2001" s="14"/>
      <c r="X2001" s="14"/>
      <c r="Y2001" s="14"/>
      <c r="Z2001" s="14"/>
      <c r="AA2001" s="14"/>
      <c r="AB2001" s="14"/>
      <c r="AC2001" s="14"/>
      <c r="AD2001" s="14"/>
      <c r="AE2001" s="14"/>
      <c r="AT2001" s="250" t="s">
        <v>150</v>
      </c>
      <c r="AU2001" s="250" t="s">
        <v>148</v>
      </c>
      <c r="AV2001" s="14" t="s">
        <v>148</v>
      </c>
      <c r="AW2001" s="14" t="s">
        <v>30</v>
      </c>
      <c r="AX2001" s="14" t="s">
        <v>73</v>
      </c>
      <c r="AY2001" s="250" t="s">
        <v>139</v>
      </c>
    </row>
    <row r="2002" s="13" customFormat="1">
      <c r="A2002" s="13"/>
      <c r="B2002" s="229"/>
      <c r="C2002" s="230"/>
      <c r="D2002" s="231" t="s">
        <v>150</v>
      </c>
      <c r="E2002" s="232" t="s">
        <v>1</v>
      </c>
      <c r="F2002" s="233" t="s">
        <v>202</v>
      </c>
      <c r="G2002" s="230"/>
      <c r="H2002" s="232" t="s">
        <v>1</v>
      </c>
      <c r="I2002" s="234"/>
      <c r="J2002" s="230"/>
      <c r="K2002" s="230"/>
      <c r="L2002" s="235"/>
      <c r="M2002" s="236"/>
      <c r="N2002" s="237"/>
      <c r="O2002" s="237"/>
      <c r="P2002" s="237"/>
      <c r="Q2002" s="237"/>
      <c r="R2002" s="237"/>
      <c r="S2002" s="237"/>
      <c r="T2002" s="238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39" t="s">
        <v>150</v>
      </c>
      <c r="AU2002" s="239" t="s">
        <v>148</v>
      </c>
      <c r="AV2002" s="13" t="s">
        <v>81</v>
      </c>
      <c r="AW2002" s="13" t="s">
        <v>30</v>
      </c>
      <c r="AX2002" s="13" t="s">
        <v>73</v>
      </c>
      <c r="AY2002" s="239" t="s">
        <v>139</v>
      </c>
    </row>
    <row r="2003" s="14" customFormat="1">
      <c r="A2003" s="14"/>
      <c r="B2003" s="240"/>
      <c r="C2003" s="241"/>
      <c r="D2003" s="231" t="s">
        <v>150</v>
      </c>
      <c r="E2003" s="242" t="s">
        <v>1</v>
      </c>
      <c r="F2003" s="243" t="s">
        <v>203</v>
      </c>
      <c r="G2003" s="241"/>
      <c r="H2003" s="244">
        <v>22.337</v>
      </c>
      <c r="I2003" s="245"/>
      <c r="J2003" s="241"/>
      <c r="K2003" s="241"/>
      <c r="L2003" s="246"/>
      <c r="M2003" s="247"/>
      <c r="N2003" s="248"/>
      <c r="O2003" s="248"/>
      <c r="P2003" s="248"/>
      <c r="Q2003" s="248"/>
      <c r="R2003" s="248"/>
      <c r="S2003" s="248"/>
      <c r="T2003" s="249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50" t="s">
        <v>150</v>
      </c>
      <c r="AU2003" s="250" t="s">
        <v>148</v>
      </c>
      <c r="AV2003" s="14" t="s">
        <v>148</v>
      </c>
      <c r="AW2003" s="14" t="s">
        <v>30</v>
      </c>
      <c r="AX2003" s="14" t="s">
        <v>73</v>
      </c>
      <c r="AY2003" s="250" t="s">
        <v>139</v>
      </c>
    </row>
    <row r="2004" s="13" customFormat="1">
      <c r="A2004" s="13"/>
      <c r="B2004" s="229"/>
      <c r="C2004" s="230"/>
      <c r="D2004" s="231" t="s">
        <v>150</v>
      </c>
      <c r="E2004" s="232" t="s">
        <v>1</v>
      </c>
      <c r="F2004" s="233" t="s">
        <v>2055</v>
      </c>
      <c r="G2004" s="230"/>
      <c r="H2004" s="232" t="s">
        <v>1</v>
      </c>
      <c r="I2004" s="234"/>
      <c r="J2004" s="230"/>
      <c r="K2004" s="230"/>
      <c r="L2004" s="235"/>
      <c r="M2004" s="236"/>
      <c r="N2004" s="237"/>
      <c r="O2004" s="237"/>
      <c r="P2004" s="237"/>
      <c r="Q2004" s="237"/>
      <c r="R2004" s="237"/>
      <c r="S2004" s="237"/>
      <c r="T2004" s="238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39" t="s">
        <v>150</v>
      </c>
      <c r="AU2004" s="239" t="s">
        <v>148</v>
      </c>
      <c r="AV2004" s="13" t="s">
        <v>81</v>
      </c>
      <c r="AW2004" s="13" t="s">
        <v>30</v>
      </c>
      <c r="AX2004" s="13" t="s">
        <v>73</v>
      </c>
      <c r="AY2004" s="239" t="s">
        <v>139</v>
      </c>
    </row>
    <row r="2005" s="13" customFormat="1">
      <c r="A2005" s="13"/>
      <c r="B2005" s="229"/>
      <c r="C2005" s="230"/>
      <c r="D2005" s="231" t="s">
        <v>150</v>
      </c>
      <c r="E2005" s="232" t="s">
        <v>1</v>
      </c>
      <c r="F2005" s="233" t="s">
        <v>193</v>
      </c>
      <c r="G2005" s="230"/>
      <c r="H2005" s="232" t="s">
        <v>1</v>
      </c>
      <c r="I2005" s="234"/>
      <c r="J2005" s="230"/>
      <c r="K2005" s="230"/>
      <c r="L2005" s="235"/>
      <c r="M2005" s="236"/>
      <c r="N2005" s="237"/>
      <c r="O2005" s="237"/>
      <c r="P2005" s="237"/>
      <c r="Q2005" s="237"/>
      <c r="R2005" s="237"/>
      <c r="S2005" s="237"/>
      <c r="T2005" s="238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T2005" s="239" t="s">
        <v>150</v>
      </c>
      <c r="AU2005" s="239" t="s">
        <v>148</v>
      </c>
      <c r="AV2005" s="13" t="s">
        <v>81</v>
      </c>
      <c r="AW2005" s="13" t="s">
        <v>30</v>
      </c>
      <c r="AX2005" s="13" t="s">
        <v>73</v>
      </c>
      <c r="AY2005" s="239" t="s">
        <v>139</v>
      </c>
    </row>
    <row r="2006" s="14" customFormat="1">
      <c r="A2006" s="14"/>
      <c r="B2006" s="240"/>
      <c r="C2006" s="241"/>
      <c r="D2006" s="231" t="s">
        <v>150</v>
      </c>
      <c r="E2006" s="242" t="s">
        <v>1</v>
      </c>
      <c r="F2006" s="243" t="s">
        <v>236</v>
      </c>
      <c r="G2006" s="241"/>
      <c r="H2006" s="244">
        <v>32.018999999999998</v>
      </c>
      <c r="I2006" s="245"/>
      <c r="J2006" s="241"/>
      <c r="K2006" s="241"/>
      <c r="L2006" s="246"/>
      <c r="M2006" s="247"/>
      <c r="N2006" s="248"/>
      <c r="O2006" s="248"/>
      <c r="P2006" s="248"/>
      <c r="Q2006" s="248"/>
      <c r="R2006" s="248"/>
      <c r="S2006" s="248"/>
      <c r="T2006" s="249"/>
      <c r="U2006" s="14"/>
      <c r="V2006" s="14"/>
      <c r="W2006" s="14"/>
      <c r="X2006" s="14"/>
      <c r="Y2006" s="14"/>
      <c r="Z2006" s="14"/>
      <c r="AA2006" s="14"/>
      <c r="AB2006" s="14"/>
      <c r="AC2006" s="14"/>
      <c r="AD2006" s="14"/>
      <c r="AE2006" s="14"/>
      <c r="AT2006" s="250" t="s">
        <v>150</v>
      </c>
      <c r="AU2006" s="250" t="s">
        <v>148</v>
      </c>
      <c r="AV2006" s="14" t="s">
        <v>148</v>
      </c>
      <c r="AW2006" s="14" t="s">
        <v>30</v>
      </c>
      <c r="AX2006" s="14" t="s">
        <v>73</v>
      </c>
      <c r="AY2006" s="250" t="s">
        <v>139</v>
      </c>
    </row>
    <row r="2007" s="13" customFormat="1">
      <c r="A2007" s="13"/>
      <c r="B2007" s="229"/>
      <c r="C2007" s="230"/>
      <c r="D2007" s="231" t="s">
        <v>150</v>
      </c>
      <c r="E2007" s="232" t="s">
        <v>1</v>
      </c>
      <c r="F2007" s="233" t="s">
        <v>195</v>
      </c>
      <c r="G2007" s="230"/>
      <c r="H2007" s="232" t="s">
        <v>1</v>
      </c>
      <c r="I2007" s="234"/>
      <c r="J2007" s="230"/>
      <c r="K2007" s="230"/>
      <c r="L2007" s="235"/>
      <c r="M2007" s="236"/>
      <c r="N2007" s="237"/>
      <c r="O2007" s="237"/>
      <c r="P2007" s="237"/>
      <c r="Q2007" s="237"/>
      <c r="R2007" s="237"/>
      <c r="S2007" s="237"/>
      <c r="T2007" s="238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T2007" s="239" t="s">
        <v>150</v>
      </c>
      <c r="AU2007" s="239" t="s">
        <v>148</v>
      </c>
      <c r="AV2007" s="13" t="s">
        <v>81</v>
      </c>
      <c r="AW2007" s="13" t="s">
        <v>30</v>
      </c>
      <c r="AX2007" s="13" t="s">
        <v>73</v>
      </c>
      <c r="AY2007" s="239" t="s">
        <v>139</v>
      </c>
    </row>
    <row r="2008" s="14" customFormat="1">
      <c r="A2008" s="14"/>
      <c r="B2008" s="240"/>
      <c r="C2008" s="241"/>
      <c r="D2008" s="231" t="s">
        <v>150</v>
      </c>
      <c r="E2008" s="242" t="s">
        <v>1</v>
      </c>
      <c r="F2008" s="243" t="s">
        <v>237</v>
      </c>
      <c r="G2008" s="241"/>
      <c r="H2008" s="244">
        <v>13.177</v>
      </c>
      <c r="I2008" s="245"/>
      <c r="J2008" s="241"/>
      <c r="K2008" s="241"/>
      <c r="L2008" s="246"/>
      <c r="M2008" s="247"/>
      <c r="N2008" s="248"/>
      <c r="O2008" s="248"/>
      <c r="P2008" s="248"/>
      <c r="Q2008" s="248"/>
      <c r="R2008" s="248"/>
      <c r="S2008" s="248"/>
      <c r="T2008" s="249"/>
      <c r="U2008" s="14"/>
      <c r="V2008" s="14"/>
      <c r="W2008" s="14"/>
      <c r="X2008" s="14"/>
      <c r="Y2008" s="14"/>
      <c r="Z2008" s="14"/>
      <c r="AA2008" s="14"/>
      <c r="AB2008" s="14"/>
      <c r="AC2008" s="14"/>
      <c r="AD2008" s="14"/>
      <c r="AE2008" s="14"/>
      <c r="AT2008" s="250" t="s">
        <v>150</v>
      </c>
      <c r="AU2008" s="250" t="s">
        <v>148</v>
      </c>
      <c r="AV2008" s="14" t="s">
        <v>148</v>
      </c>
      <c r="AW2008" s="14" t="s">
        <v>30</v>
      </c>
      <c r="AX2008" s="14" t="s">
        <v>73</v>
      </c>
      <c r="AY2008" s="250" t="s">
        <v>139</v>
      </c>
    </row>
    <row r="2009" s="13" customFormat="1">
      <c r="A2009" s="13"/>
      <c r="B2009" s="229"/>
      <c r="C2009" s="230"/>
      <c r="D2009" s="231" t="s">
        <v>150</v>
      </c>
      <c r="E2009" s="232" t="s">
        <v>1</v>
      </c>
      <c r="F2009" s="233" t="s">
        <v>197</v>
      </c>
      <c r="G2009" s="230"/>
      <c r="H2009" s="232" t="s">
        <v>1</v>
      </c>
      <c r="I2009" s="234"/>
      <c r="J2009" s="230"/>
      <c r="K2009" s="230"/>
      <c r="L2009" s="235"/>
      <c r="M2009" s="236"/>
      <c r="N2009" s="237"/>
      <c r="O2009" s="237"/>
      <c r="P2009" s="237"/>
      <c r="Q2009" s="237"/>
      <c r="R2009" s="237"/>
      <c r="S2009" s="237"/>
      <c r="T2009" s="238"/>
      <c r="U2009" s="13"/>
      <c r="V2009" s="13"/>
      <c r="W2009" s="13"/>
      <c r="X2009" s="13"/>
      <c r="Y2009" s="13"/>
      <c r="Z2009" s="13"/>
      <c r="AA2009" s="13"/>
      <c r="AB2009" s="13"/>
      <c r="AC2009" s="13"/>
      <c r="AD2009" s="13"/>
      <c r="AE2009" s="13"/>
      <c r="AT2009" s="239" t="s">
        <v>150</v>
      </c>
      <c r="AU2009" s="239" t="s">
        <v>148</v>
      </c>
      <c r="AV2009" s="13" t="s">
        <v>81</v>
      </c>
      <c r="AW2009" s="13" t="s">
        <v>30</v>
      </c>
      <c r="AX2009" s="13" t="s">
        <v>73</v>
      </c>
      <c r="AY2009" s="239" t="s">
        <v>139</v>
      </c>
    </row>
    <row r="2010" s="14" customFormat="1">
      <c r="A2010" s="14"/>
      <c r="B2010" s="240"/>
      <c r="C2010" s="241"/>
      <c r="D2010" s="231" t="s">
        <v>150</v>
      </c>
      <c r="E2010" s="242" t="s">
        <v>1</v>
      </c>
      <c r="F2010" s="243" t="s">
        <v>238</v>
      </c>
      <c r="G2010" s="241"/>
      <c r="H2010" s="244">
        <v>12.805</v>
      </c>
      <c r="I2010" s="245"/>
      <c r="J2010" s="241"/>
      <c r="K2010" s="241"/>
      <c r="L2010" s="246"/>
      <c r="M2010" s="247"/>
      <c r="N2010" s="248"/>
      <c r="O2010" s="248"/>
      <c r="P2010" s="248"/>
      <c r="Q2010" s="248"/>
      <c r="R2010" s="248"/>
      <c r="S2010" s="248"/>
      <c r="T2010" s="249"/>
      <c r="U2010" s="14"/>
      <c r="V2010" s="14"/>
      <c r="W2010" s="14"/>
      <c r="X2010" s="14"/>
      <c r="Y2010" s="14"/>
      <c r="Z2010" s="14"/>
      <c r="AA2010" s="14"/>
      <c r="AB2010" s="14"/>
      <c r="AC2010" s="14"/>
      <c r="AD2010" s="14"/>
      <c r="AE2010" s="14"/>
      <c r="AT2010" s="250" t="s">
        <v>150</v>
      </c>
      <c r="AU2010" s="250" t="s">
        <v>148</v>
      </c>
      <c r="AV2010" s="14" t="s">
        <v>148</v>
      </c>
      <c r="AW2010" s="14" t="s">
        <v>30</v>
      </c>
      <c r="AX2010" s="14" t="s">
        <v>73</v>
      </c>
      <c r="AY2010" s="250" t="s">
        <v>139</v>
      </c>
    </row>
    <row r="2011" s="13" customFormat="1">
      <c r="A2011" s="13"/>
      <c r="B2011" s="229"/>
      <c r="C2011" s="230"/>
      <c r="D2011" s="231" t="s">
        <v>150</v>
      </c>
      <c r="E2011" s="232" t="s">
        <v>1</v>
      </c>
      <c r="F2011" s="233" t="s">
        <v>168</v>
      </c>
      <c r="G2011" s="230"/>
      <c r="H2011" s="232" t="s">
        <v>1</v>
      </c>
      <c r="I2011" s="234"/>
      <c r="J2011" s="230"/>
      <c r="K2011" s="230"/>
      <c r="L2011" s="235"/>
      <c r="M2011" s="236"/>
      <c r="N2011" s="237"/>
      <c r="O2011" s="237"/>
      <c r="P2011" s="237"/>
      <c r="Q2011" s="237"/>
      <c r="R2011" s="237"/>
      <c r="S2011" s="237"/>
      <c r="T2011" s="238"/>
      <c r="U2011" s="13"/>
      <c r="V2011" s="13"/>
      <c r="W2011" s="13"/>
      <c r="X2011" s="13"/>
      <c r="Y2011" s="13"/>
      <c r="Z2011" s="13"/>
      <c r="AA2011" s="13"/>
      <c r="AB2011" s="13"/>
      <c r="AC2011" s="13"/>
      <c r="AD2011" s="13"/>
      <c r="AE2011" s="13"/>
      <c r="AT2011" s="239" t="s">
        <v>150</v>
      </c>
      <c r="AU2011" s="239" t="s">
        <v>148</v>
      </c>
      <c r="AV2011" s="13" t="s">
        <v>81</v>
      </c>
      <c r="AW2011" s="13" t="s">
        <v>30</v>
      </c>
      <c r="AX2011" s="13" t="s">
        <v>73</v>
      </c>
      <c r="AY2011" s="239" t="s">
        <v>139</v>
      </c>
    </row>
    <row r="2012" s="14" customFormat="1">
      <c r="A2012" s="14"/>
      <c r="B2012" s="240"/>
      <c r="C2012" s="241"/>
      <c r="D2012" s="231" t="s">
        <v>150</v>
      </c>
      <c r="E2012" s="242" t="s">
        <v>1</v>
      </c>
      <c r="F2012" s="243" t="s">
        <v>239</v>
      </c>
      <c r="G2012" s="241"/>
      <c r="H2012" s="244">
        <v>32.369</v>
      </c>
      <c r="I2012" s="245"/>
      <c r="J2012" s="241"/>
      <c r="K2012" s="241"/>
      <c r="L2012" s="246"/>
      <c r="M2012" s="247"/>
      <c r="N2012" s="248"/>
      <c r="O2012" s="248"/>
      <c r="P2012" s="248"/>
      <c r="Q2012" s="248"/>
      <c r="R2012" s="248"/>
      <c r="S2012" s="248"/>
      <c r="T2012" s="249"/>
      <c r="U2012" s="14"/>
      <c r="V2012" s="14"/>
      <c r="W2012" s="14"/>
      <c r="X2012" s="14"/>
      <c r="Y2012" s="14"/>
      <c r="Z2012" s="14"/>
      <c r="AA2012" s="14"/>
      <c r="AB2012" s="14"/>
      <c r="AC2012" s="14"/>
      <c r="AD2012" s="14"/>
      <c r="AE2012" s="14"/>
      <c r="AT2012" s="250" t="s">
        <v>150</v>
      </c>
      <c r="AU2012" s="250" t="s">
        <v>148</v>
      </c>
      <c r="AV2012" s="14" t="s">
        <v>148</v>
      </c>
      <c r="AW2012" s="14" t="s">
        <v>30</v>
      </c>
      <c r="AX2012" s="14" t="s">
        <v>73</v>
      </c>
      <c r="AY2012" s="250" t="s">
        <v>139</v>
      </c>
    </row>
    <row r="2013" s="13" customFormat="1">
      <c r="A2013" s="13"/>
      <c r="B2013" s="229"/>
      <c r="C2013" s="230"/>
      <c r="D2013" s="231" t="s">
        <v>150</v>
      </c>
      <c r="E2013" s="232" t="s">
        <v>1</v>
      </c>
      <c r="F2013" s="233" t="s">
        <v>240</v>
      </c>
      <c r="G2013" s="230"/>
      <c r="H2013" s="232" t="s">
        <v>1</v>
      </c>
      <c r="I2013" s="234"/>
      <c r="J2013" s="230"/>
      <c r="K2013" s="230"/>
      <c r="L2013" s="235"/>
      <c r="M2013" s="236"/>
      <c r="N2013" s="237"/>
      <c r="O2013" s="237"/>
      <c r="P2013" s="237"/>
      <c r="Q2013" s="237"/>
      <c r="R2013" s="237"/>
      <c r="S2013" s="237"/>
      <c r="T2013" s="238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T2013" s="239" t="s">
        <v>150</v>
      </c>
      <c r="AU2013" s="239" t="s">
        <v>148</v>
      </c>
      <c r="AV2013" s="13" t="s">
        <v>81</v>
      </c>
      <c r="AW2013" s="13" t="s">
        <v>30</v>
      </c>
      <c r="AX2013" s="13" t="s">
        <v>73</v>
      </c>
      <c r="AY2013" s="239" t="s">
        <v>139</v>
      </c>
    </row>
    <row r="2014" s="14" customFormat="1">
      <c r="A2014" s="14"/>
      <c r="B2014" s="240"/>
      <c r="C2014" s="241"/>
      <c r="D2014" s="231" t="s">
        <v>150</v>
      </c>
      <c r="E2014" s="242" t="s">
        <v>1</v>
      </c>
      <c r="F2014" s="243" t="s">
        <v>241</v>
      </c>
      <c r="G2014" s="241"/>
      <c r="H2014" s="244">
        <v>59.670999999999999</v>
      </c>
      <c r="I2014" s="245"/>
      <c r="J2014" s="241"/>
      <c r="K2014" s="241"/>
      <c r="L2014" s="246"/>
      <c r="M2014" s="247"/>
      <c r="N2014" s="248"/>
      <c r="O2014" s="248"/>
      <c r="P2014" s="248"/>
      <c r="Q2014" s="248"/>
      <c r="R2014" s="248"/>
      <c r="S2014" s="248"/>
      <c r="T2014" s="249"/>
      <c r="U2014" s="14"/>
      <c r="V2014" s="14"/>
      <c r="W2014" s="14"/>
      <c r="X2014" s="14"/>
      <c r="Y2014" s="14"/>
      <c r="Z2014" s="14"/>
      <c r="AA2014" s="14"/>
      <c r="AB2014" s="14"/>
      <c r="AC2014" s="14"/>
      <c r="AD2014" s="14"/>
      <c r="AE2014" s="14"/>
      <c r="AT2014" s="250" t="s">
        <v>150</v>
      </c>
      <c r="AU2014" s="250" t="s">
        <v>148</v>
      </c>
      <c r="AV2014" s="14" t="s">
        <v>148</v>
      </c>
      <c r="AW2014" s="14" t="s">
        <v>30</v>
      </c>
      <c r="AX2014" s="14" t="s">
        <v>73</v>
      </c>
      <c r="AY2014" s="250" t="s">
        <v>139</v>
      </c>
    </row>
    <row r="2015" s="13" customFormat="1">
      <c r="A2015" s="13"/>
      <c r="B2015" s="229"/>
      <c r="C2015" s="230"/>
      <c r="D2015" s="231" t="s">
        <v>150</v>
      </c>
      <c r="E2015" s="232" t="s">
        <v>1</v>
      </c>
      <c r="F2015" s="233" t="s">
        <v>202</v>
      </c>
      <c r="G2015" s="230"/>
      <c r="H2015" s="232" t="s">
        <v>1</v>
      </c>
      <c r="I2015" s="234"/>
      <c r="J2015" s="230"/>
      <c r="K2015" s="230"/>
      <c r="L2015" s="235"/>
      <c r="M2015" s="236"/>
      <c r="N2015" s="237"/>
      <c r="O2015" s="237"/>
      <c r="P2015" s="237"/>
      <c r="Q2015" s="237"/>
      <c r="R2015" s="237"/>
      <c r="S2015" s="237"/>
      <c r="T2015" s="238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T2015" s="239" t="s">
        <v>150</v>
      </c>
      <c r="AU2015" s="239" t="s">
        <v>148</v>
      </c>
      <c r="AV2015" s="13" t="s">
        <v>81</v>
      </c>
      <c r="AW2015" s="13" t="s">
        <v>30</v>
      </c>
      <c r="AX2015" s="13" t="s">
        <v>73</v>
      </c>
      <c r="AY2015" s="239" t="s">
        <v>139</v>
      </c>
    </row>
    <row r="2016" s="14" customFormat="1">
      <c r="A2016" s="14"/>
      <c r="B2016" s="240"/>
      <c r="C2016" s="241"/>
      <c r="D2016" s="231" t="s">
        <v>150</v>
      </c>
      <c r="E2016" s="242" t="s">
        <v>1</v>
      </c>
      <c r="F2016" s="243" t="s">
        <v>242</v>
      </c>
      <c r="G2016" s="241"/>
      <c r="H2016" s="244">
        <v>52.463999999999999</v>
      </c>
      <c r="I2016" s="245"/>
      <c r="J2016" s="241"/>
      <c r="K2016" s="241"/>
      <c r="L2016" s="246"/>
      <c r="M2016" s="247"/>
      <c r="N2016" s="248"/>
      <c r="O2016" s="248"/>
      <c r="P2016" s="248"/>
      <c r="Q2016" s="248"/>
      <c r="R2016" s="248"/>
      <c r="S2016" s="248"/>
      <c r="T2016" s="249"/>
      <c r="U2016" s="14"/>
      <c r="V2016" s="14"/>
      <c r="W2016" s="14"/>
      <c r="X2016" s="14"/>
      <c r="Y2016" s="14"/>
      <c r="Z2016" s="14"/>
      <c r="AA2016" s="14"/>
      <c r="AB2016" s="14"/>
      <c r="AC2016" s="14"/>
      <c r="AD2016" s="14"/>
      <c r="AE2016" s="14"/>
      <c r="AT2016" s="250" t="s">
        <v>150</v>
      </c>
      <c r="AU2016" s="250" t="s">
        <v>148</v>
      </c>
      <c r="AV2016" s="14" t="s">
        <v>148</v>
      </c>
      <c r="AW2016" s="14" t="s">
        <v>30</v>
      </c>
      <c r="AX2016" s="14" t="s">
        <v>73</v>
      </c>
      <c r="AY2016" s="250" t="s">
        <v>139</v>
      </c>
    </row>
    <row r="2017" s="13" customFormat="1">
      <c r="A2017" s="13"/>
      <c r="B2017" s="229"/>
      <c r="C2017" s="230"/>
      <c r="D2017" s="231" t="s">
        <v>150</v>
      </c>
      <c r="E2017" s="232" t="s">
        <v>1</v>
      </c>
      <c r="F2017" s="233" t="s">
        <v>243</v>
      </c>
      <c r="G2017" s="230"/>
      <c r="H2017" s="232" t="s">
        <v>1</v>
      </c>
      <c r="I2017" s="234"/>
      <c r="J2017" s="230"/>
      <c r="K2017" s="230"/>
      <c r="L2017" s="235"/>
      <c r="M2017" s="236"/>
      <c r="N2017" s="237"/>
      <c r="O2017" s="237"/>
      <c r="P2017" s="237"/>
      <c r="Q2017" s="237"/>
      <c r="R2017" s="237"/>
      <c r="S2017" s="237"/>
      <c r="T2017" s="238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T2017" s="239" t="s">
        <v>150</v>
      </c>
      <c r="AU2017" s="239" t="s">
        <v>148</v>
      </c>
      <c r="AV2017" s="13" t="s">
        <v>81</v>
      </c>
      <c r="AW2017" s="13" t="s">
        <v>30</v>
      </c>
      <c r="AX2017" s="13" t="s">
        <v>73</v>
      </c>
      <c r="AY2017" s="239" t="s">
        <v>139</v>
      </c>
    </row>
    <row r="2018" s="14" customFormat="1">
      <c r="A2018" s="14"/>
      <c r="B2018" s="240"/>
      <c r="C2018" s="241"/>
      <c r="D2018" s="231" t="s">
        <v>150</v>
      </c>
      <c r="E2018" s="242" t="s">
        <v>1</v>
      </c>
      <c r="F2018" s="243" t="s">
        <v>244</v>
      </c>
      <c r="G2018" s="241"/>
      <c r="H2018" s="244">
        <v>-21.109000000000002</v>
      </c>
      <c r="I2018" s="245"/>
      <c r="J2018" s="241"/>
      <c r="K2018" s="241"/>
      <c r="L2018" s="246"/>
      <c r="M2018" s="247"/>
      <c r="N2018" s="248"/>
      <c r="O2018" s="248"/>
      <c r="P2018" s="248"/>
      <c r="Q2018" s="248"/>
      <c r="R2018" s="248"/>
      <c r="S2018" s="248"/>
      <c r="T2018" s="249"/>
      <c r="U2018" s="14"/>
      <c r="V2018" s="14"/>
      <c r="W2018" s="14"/>
      <c r="X2018" s="14"/>
      <c r="Y2018" s="14"/>
      <c r="Z2018" s="14"/>
      <c r="AA2018" s="14"/>
      <c r="AB2018" s="14"/>
      <c r="AC2018" s="14"/>
      <c r="AD2018" s="14"/>
      <c r="AE2018" s="14"/>
      <c r="AT2018" s="250" t="s">
        <v>150</v>
      </c>
      <c r="AU2018" s="250" t="s">
        <v>148</v>
      </c>
      <c r="AV2018" s="14" t="s">
        <v>148</v>
      </c>
      <c r="AW2018" s="14" t="s">
        <v>30</v>
      </c>
      <c r="AX2018" s="14" t="s">
        <v>73</v>
      </c>
      <c r="AY2018" s="250" t="s">
        <v>139</v>
      </c>
    </row>
    <row r="2019" s="13" customFormat="1">
      <c r="A2019" s="13"/>
      <c r="B2019" s="229"/>
      <c r="C2019" s="230"/>
      <c r="D2019" s="231" t="s">
        <v>150</v>
      </c>
      <c r="E2019" s="232" t="s">
        <v>1</v>
      </c>
      <c r="F2019" s="233" t="s">
        <v>245</v>
      </c>
      <c r="G2019" s="230"/>
      <c r="H2019" s="232" t="s">
        <v>1</v>
      </c>
      <c r="I2019" s="234"/>
      <c r="J2019" s="230"/>
      <c r="K2019" s="230"/>
      <c r="L2019" s="235"/>
      <c r="M2019" s="236"/>
      <c r="N2019" s="237"/>
      <c r="O2019" s="237"/>
      <c r="P2019" s="237"/>
      <c r="Q2019" s="237"/>
      <c r="R2019" s="237"/>
      <c r="S2019" s="237"/>
      <c r="T2019" s="238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T2019" s="239" t="s">
        <v>150</v>
      </c>
      <c r="AU2019" s="239" t="s">
        <v>148</v>
      </c>
      <c r="AV2019" s="13" t="s">
        <v>81</v>
      </c>
      <c r="AW2019" s="13" t="s">
        <v>30</v>
      </c>
      <c r="AX2019" s="13" t="s">
        <v>73</v>
      </c>
      <c r="AY2019" s="239" t="s">
        <v>139</v>
      </c>
    </row>
    <row r="2020" s="14" customFormat="1">
      <c r="A2020" s="14"/>
      <c r="B2020" s="240"/>
      <c r="C2020" s="241"/>
      <c r="D2020" s="231" t="s">
        <v>150</v>
      </c>
      <c r="E2020" s="242" t="s">
        <v>1</v>
      </c>
      <c r="F2020" s="243" t="s">
        <v>246</v>
      </c>
      <c r="G2020" s="241"/>
      <c r="H2020" s="244">
        <v>-5.4359999999999999</v>
      </c>
      <c r="I2020" s="245"/>
      <c r="J2020" s="241"/>
      <c r="K2020" s="241"/>
      <c r="L2020" s="246"/>
      <c r="M2020" s="247"/>
      <c r="N2020" s="248"/>
      <c r="O2020" s="248"/>
      <c r="P2020" s="248"/>
      <c r="Q2020" s="248"/>
      <c r="R2020" s="248"/>
      <c r="S2020" s="248"/>
      <c r="T2020" s="249"/>
      <c r="U2020" s="14"/>
      <c r="V2020" s="14"/>
      <c r="W2020" s="14"/>
      <c r="X2020" s="14"/>
      <c r="Y2020" s="14"/>
      <c r="Z2020" s="14"/>
      <c r="AA2020" s="14"/>
      <c r="AB2020" s="14"/>
      <c r="AC2020" s="14"/>
      <c r="AD2020" s="14"/>
      <c r="AE2020" s="14"/>
      <c r="AT2020" s="250" t="s">
        <v>150</v>
      </c>
      <c r="AU2020" s="250" t="s">
        <v>148</v>
      </c>
      <c r="AV2020" s="14" t="s">
        <v>148</v>
      </c>
      <c r="AW2020" s="14" t="s">
        <v>30</v>
      </c>
      <c r="AX2020" s="14" t="s">
        <v>73</v>
      </c>
      <c r="AY2020" s="250" t="s">
        <v>139</v>
      </c>
    </row>
    <row r="2021" s="15" customFormat="1">
      <c r="A2021" s="15"/>
      <c r="B2021" s="251"/>
      <c r="C2021" s="252"/>
      <c r="D2021" s="231" t="s">
        <v>150</v>
      </c>
      <c r="E2021" s="253" t="s">
        <v>1</v>
      </c>
      <c r="F2021" s="254" t="s">
        <v>164</v>
      </c>
      <c r="G2021" s="252"/>
      <c r="H2021" s="255">
        <v>244.84499999999997</v>
      </c>
      <c r="I2021" s="256"/>
      <c r="J2021" s="252"/>
      <c r="K2021" s="252"/>
      <c r="L2021" s="257"/>
      <c r="M2021" s="258"/>
      <c r="N2021" s="259"/>
      <c r="O2021" s="259"/>
      <c r="P2021" s="259"/>
      <c r="Q2021" s="259"/>
      <c r="R2021" s="259"/>
      <c r="S2021" s="259"/>
      <c r="T2021" s="260"/>
      <c r="U2021" s="15"/>
      <c r="V2021" s="15"/>
      <c r="W2021" s="15"/>
      <c r="X2021" s="15"/>
      <c r="Y2021" s="15"/>
      <c r="Z2021" s="15"/>
      <c r="AA2021" s="15"/>
      <c r="AB2021" s="15"/>
      <c r="AC2021" s="15"/>
      <c r="AD2021" s="15"/>
      <c r="AE2021" s="15"/>
      <c r="AT2021" s="261" t="s">
        <v>150</v>
      </c>
      <c r="AU2021" s="261" t="s">
        <v>148</v>
      </c>
      <c r="AV2021" s="15" t="s">
        <v>147</v>
      </c>
      <c r="AW2021" s="15" t="s">
        <v>30</v>
      </c>
      <c r="AX2021" s="15" t="s">
        <v>81</v>
      </c>
      <c r="AY2021" s="261" t="s">
        <v>139</v>
      </c>
    </row>
    <row r="2022" s="2" customFormat="1" ht="24.15" customHeight="1">
      <c r="A2022" s="38"/>
      <c r="B2022" s="39"/>
      <c r="C2022" s="215" t="s">
        <v>2068</v>
      </c>
      <c r="D2022" s="215" t="s">
        <v>143</v>
      </c>
      <c r="E2022" s="216" t="s">
        <v>2069</v>
      </c>
      <c r="F2022" s="217" t="s">
        <v>2070</v>
      </c>
      <c r="G2022" s="218" t="s">
        <v>177</v>
      </c>
      <c r="H2022" s="219">
        <v>50</v>
      </c>
      <c r="I2022" s="220"/>
      <c r="J2022" s="221">
        <f>ROUND(I2022*H2022,2)</f>
        <v>0</v>
      </c>
      <c r="K2022" s="222"/>
      <c r="L2022" s="44"/>
      <c r="M2022" s="223" t="s">
        <v>1</v>
      </c>
      <c r="N2022" s="224" t="s">
        <v>39</v>
      </c>
      <c r="O2022" s="91"/>
      <c r="P2022" s="225">
        <f>O2022*H2022</f>
        <v>0</v>
      </c>
      <c r="Q2022" s="225">
        <v>1.0000000000000001E-05</v>
      </c>
      <c r="R2022" s="225">
        <f>Q2022*H2022</f>
        <v>0.00050000000000000001</v>
      </c>
      <c r="S2022" s="225">
        <v>0</v>
      </c>
      <c r="T2022" s="226">
        <f>S2022*H2022</f>
        <v>0</v>
      </c>
      <c r="U2022" s="38"/>
      <c r="V2022" s="38"/>
      <c r="W2022" s="38"/>
      <c r="X2022" s="38"/>
      <c r="Y2022" s="38"/>
      <c r="Z2022" s="38"/>
      <c r="AA2022" s="38"/>
      <c r="AB2022" s="38"/>
      <c r="AC2022" s="38"/>
      <c r="AD2022" s="38"/>
      <c r="AE2022" s="38"/>
      <c r="AR2022" s="227" t="s">
        <v>278</v>
      </c>
      <c r="AT2022" s="227" t="s">
        <v>143</v>
      </c>
      <c r="AU2022" s="227" t="s">
        <v>148</v>
      </c>
      <c r="AY2022" s="17" t="s">
        <v>139</v>
      </c>
      <c r="BE2022" s="228">
        <f>IF(N2022="základní",J2022,0)</f>
        <v>0</v>
      </c>
      <c r="BF2022" s="228">
        <f>IF(N2022="snížená",J2022,0)</f>
        <v>0</v>
      </c>
      <c r="BG2022" s="228">
        <f>IF(N2022="zákl. přenesená",J2022,0)</f>
        <v>0</v>
      </c>
      <c r="BH2022" s="228">
        <f>IF(N2022="sníž. přenesená",J2022,0)</f>
        <v>0</v>
      </c>
      <c r="BI2022" s="228">
        <f>IF(N2022="nulová",J2022,0)</f>
        <v>0</v>
      </c>
      <c r="BJ2022" s="17" t="s">
        <v>148</v>
      </c>
      <c r="BK2022" s="228">
        <f>ROUND(I2022*H2022,2)</f>
        <v>0</v>
      </c>
      <c r="BL2022" s="17" t="s">
        <v>278</v>
      </c>
      <c r="BM2022" s="227" t="s">
        <v>2071</v>
      </c>
    </row>
    <row r="2023" s="13" customFormat="1">
      <c r="A2023" s="13"/>
      <c r="B2023" s="229"/>
      <c r="C2023" s="230"/>
      <c r="D2023" s="231" t="s">
        <v>150</v>
      </c>
      <c r="E2023" s="232" t="s">
        <v>1</v>
      </c>
      <c r="F2023" s="233" t="s">
        <v>2072</v>
      </c>
      <c r="G2023" s="230"/>
      <c r="H2023" s="232" t="s">
        <v>1</v>
      </c>
      <c r="I2023" s="234"/>
      <c r="J2023" s="230"/>
      <c r="K2023" s="230"/>
      <c r="L2023" s="235"/>
      <c r="M2023" s="236"/>
      <c r="N2023" s="237"/>
      <c r="O2023" s="237"/>
      <c r="P2023" s="237"/>
      <c r="Q2023" s="237"/>
      <c r="R2023" s="237"/>
      <c r="S2023" s="237"/>
      <c r="T2023" s="238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39" t="s">
        <v>150</v>
      </c>
      <c r="AU2023" s="239" t="s">
        <v>148</v>
      </c>
      <c r="AV2023" s="13" t="s">
        <v>81</v>
      </c>
      <c r="AW2023" s="13" t="s">
        <v>30</v>
      </c>
      <c r="AX2023" s="13" t="s">
        <v>73</v>
      </c>
      <c r="AY2023" s="239" t="s">
        <v>139</v>
      </c>
    </row>
    <row r="2024" s="14" customFormat="1">
      <c r="A2024" s="14"/>
      <c r="B2024" s="240"/>
      <c r="C2024" s="241"/>
      <c r="D2024" s="231" t="s">
        <v>150</v>
      </c>
      <c r="E2024" s="242" t="s">
        <v>1</v>
      </c>
      <c r="F2024" s="243" t="s">
        <v>484</v>
      </c>
      <c r="G2024" s="241"/>
      <c r="H2024" s="244">
        <v>50</v>
      </c>
      <c r="I2024" s="245"/>
      <c r="J2024" s="241"/>
      <c r="K2024" s="241"/>
      <c r="L2024" s="246"/>
      <c r="M2024" s="247"/>
      <c r="N2024" s="248"/>
      <c r="O2024" s="248"/>
      <c r="P2024" s="248"/>
      <c r="Q2024" s="248"/>
      <c r="R2024" s="248"/>
      <c r="S2024" s="248"/>
      <c r="T2024" s="249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50" t="s">
        <v>150</v>
      </c>
      <c r="AU2024" s="250" t="s">
        <v>148</v>
      </c>
      <c r="AV2024" s="14" t="s">
        <v>148</v>
      </c>
      <c r="AW2024" s="14" t="s">
        <v>30</v>
      </c>
      <c r="AX2024" s="14" t="s">
        <v>81</v>
      </c>
      <c r="AY2024" s="250" t="s">
        <v>139</v>
      </c>
    </row>
    <row r="2025" s="2" customFormat="1" ht="16.5" customHeight="1">
      <c r="A2025" s="38"/>
      <c r="B2025" s="39"/>
      <c r="C2025" s="215" t="s">
        <v>2073</v>
      </c>
      <c r="D2025" s="215" t="s">
        <v>143</v>
      </c>
      <c r="E2025" s="216" t="s">
        <v>2074</v>
      </c>
      <c r="F2025" s="217" t="s">
        <v>2075</v>
      </c>
      <c r="G2025" s="218" t="s">
        <v>160</v>
      </c>
      <c r="H2025" s="219">
        <v>68.885000000000005</v>
      </c>
      <c r="I2025" s="220"/>
      <c r="J2025" s="221">
        <f>ROUND(I2025*H2025,2)</f>
        <v>0</v>
      </c>
      <c r="K2025" s="222"/>
      <c r="L2025" s="44"/>
      <c r="M2025" s="223" t="s">
        <v>1</v>
      </c>
      <c r="N2025" s="224" t="s">
        <v>39</v>
      </c>
      <c r="O2025" s="91"/>
      <c r="P2025" s="225">
        <f>O2025*H2025</f>
        <v>0</v>
      </c>
      <c r="Q2025" s="225">
        <v>0</v>
      </c>
      <c r="R2025" s="225">
        <f>Q2025*H2025</f>
        <v>0</v>
      </c>
      <c r="S2025" s="225">
        <v>0</v>
      </c>
      <c r="T2025" s="226">
        <f>S2025*H2025</f>
        <v>0</v>
      </c>
      <c r="U2025" s="38"/>
      <c r="V2025" s="38"/>
      <c r="W2025" s="38"/>
      <c r="X2025" s="38"/>
      <c r="Y2025" s="38"/>
      <c r="Z2025" s="38"/>
      <c r="AA2025" s="38"/>
      <c r="AB2025" s="38"/>
      <c r="AC2025" s="38"/>
      <c r="AD2025" s="38"/>
      <c r="AE2025" s="38"/>
      <c r="AR2025" s="227" t="s">
        <v>278</v>
      </c>
      <c r="AT2025" s="227" t="s">
        <v>143</v>
      </c>
      <c r="AU2025" s="227" t="s">
        <v>148</v>
      </c>
      <c r="AY2025" s="17" t="s">
        <v>139</v>
      </c>
      <c r="BE2025" s="228">
        <f>IF(N2025="základní",J2025,0)</f>
        <v>0</v>
      </c>
      <c r="BF2025" s="228">
        <f>IF(N2025="snížená",J2025,0)</f>
        <v>0</v>
      </c>
      <c r="BG2025" s="228">
        <f>IF(N2025="zákl. přenesená",J2025,0)</f>
        <v>0</v>
      </c>
      <c r="BH2025" s="228">
        <f>IF(N2025="sníž. přenesená",J2025,0)</f>
        <v>0</v>
      </c>
      <c r="BI2025" s="228">
        <f>IF(N2025="nulová",J2025,0)</f>
        <v>0</v>
      </c>
      <c r="BJ2025" s="17" t="s">
        <v>148</v>
      </c>
      <c r="BK2025" s="228">
        <f>ROUND(I2025*H2025,2)</f>
        <v>0</v>
      </c>
      <c r="BL2025" s="17" t="s">
        <v>278</v>
      </c>
      <c r="BM2025" s="227" t="s">
        <v>2076</v>
      </c>
    </row>
    <row r="2026" s="13" customFormat="1">
      <c r="A2026" s="13"/>
      <c r="B2026" s="229"/>
      <c r="C2026" s="230"/>
      <c r="D2026" s="231" t="s">
        <v>150</v>
      </c>
      <c r="E2026" s="232" t="s">
        <v>1</v>
      </c>
      <c r="F2026" s="233" t="s">
        <v>193</v>
      </c>
      <c r="G2026" s="230"/>
      <c r="H2026" s="232" t="s">
        <v>1</v>
      </c>
      <c r="I2026" s="234"/>
      <c r="J2026" s="230"/>
      <c r="K2026" s="230"/>
      <c r="L2026" s="235"/>
      <c r="M2026" s="236"/>
      <c r="N2026" s="237"/>
      <c r="O2026" s="237"/>
      <c r="P2026" s="237"/>
      <c r="Q2026" s="237"/>
      <c r="R2026" s="237"/>
      <c r="S2026" s="237"/>
      <c r="T2026" s="238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T2026" s="239" t="s">
        <v>150</v>
      </c>
      <c r="AU2026" s="239" t="s">
        <v>148</v>
      </c>
      <c r="AV2026" s="13" t="s">
        <v>81</v>
      </c>
      <c r="AW2026" s="13" t="s">
        <v>30</v>
      </c>
      <c r="AX2026" s="13" t="s">
        <v>73</v>
      </c>
      <c r="AY2026" s="239" t="s">
        <v>139</v>
      </c>
    </row>
    <row r="2027" s="14" customFormat="1">
      <c r="A2027" s="14"/>
      <c r="B2027" s="240"/>
      <c r="C2027" s="241"/>
      <c r="D2027" s="231" t="s">
        <v>150</v>
      </c>
      <c r="E2027" s="242" t="s">
        <v>1</v>
      </c>
      <c r="F2027" s="243" t="s">
        <v>194</v>
      </c>
      <c r="G2027" s="241"/>
      <c r="H2027" s="244">
        <v>10.189</v>
      </c>
      <c r="I2027" s="245"/>
      <c r="J2027" s="241"/>
      <c r="K2027" s="241"/>
      <c r="L2027" s="246"/>
      <c r="M2027" s="247"/>
      <c r="N2027" s="248"/>
      <c r="O2027" s="248"/>
      <c r="P2027" s="248"/>
      <c r="Q2027" s="248"/>
      <c r="R2027" s="248"/>
      <c r="S2027" s="248"/>
      <c r="T2027" s="249"/>
      <c r="U2027" s="14"/>
      <c r="V2027" s="14"/>
      <c r="W2027" s="14"/>
      <c r="X2027" s="14"/>
      <c r="Y2027" s="14"/>
      <c r="Z2027" s="14"/>
      <c r="AA2027" s="14"/>
      <c r="AB2027" s="14"/>
      <c r="AC2027" s="14"/>
      <c r="AD2027" s="14"/>
      <c r="AE2027" s="14"/>
      <c r="AT2027" s="250" t="s">
        <v>150</v>
      </c>
      <c r="AU2027" s="250" t="s">
        <v>148</v>
      </c>
      <c r="AV2027" s="14" t="s">
        <v>148</v>
      </c>
      <c r="AW2027" s="14" t="s">
        <v>30</v>
      </c>
      <c r="AX2027" s="14" t="s">
        <v>73</v>
      </c>
      <c r="AY2027" s="250" t="s">
        <v>139</v>
      </c>
    </row>
    <row r="2028" s="13" customFormat="1">
      <c r="A2028" s="13"/>
      <c r="B2028" s="229"/>
      <c r="C2028" s="230"/>
      <c r="D2028" s="231" t="s">
        <v>150</v>
      </c>
      <c r="E2028" s="232" t="s">
        <v>1</v>
      </c>
      <c r="F2028" s="233" t="s">
        <v>195</v>
      </c>
      <c r="G2028" s="230"/>
      <c r="H2028" s="232" t="s">
        <v>1</v>
      </c>
      <c r="I2028" s="234"/>
      <c r="J2028" s="230"/>
      <c r="K2028" s="230"/>
      <c r="L2028" s="235"/>
      <c r="M2028" s="236"/>
      <c r="N2028" s="237"/>
      <c r="O2028" s="237"/>
      <c r="P2028" s="237"/>
      <c r="Q2028" s="237"/>
      <c r="R2028" s="237"/>
      <c r="S2028" s="237"/>
      <c r="T2028" s="238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39" t="s">
        <v>150</v>
      </c>
      <c r="AU2028" s="239" t="s">
        <v>148</v>
      </c>
      <c r="AV2028" s="13" t="s">
        <v>81</v>
      </c>
      <c r="AW2028" s="13" t="s">
        <v>30</v>
      </c>
      <c r="AX2028" s="13" t="s">
        <v>73</v>
      </c>
      <c r="AY2028" s="239" t="s">
        <v>139</v>
      </c>
    </row>
    <row r="2029" s="14" customFormat="1">
      <c r="A2029" s="14"/>
      <c r="B2029" s="240"/>
      <c r="C2029" s="241"/>
      <c r="D2029" s="231" t="s">
        <v>150</v>
      </c>
      <c r="E2029" s="242" t="s">
        <v>1</v>
      </c>
      <c r="F2029" s="243" t="s">
        <v>196</v>
      </c>
      <c r="G2029" s="241"/>
      <c r="H2029" s="244">
        <v>2.0070000000000001</v>
      </c>
      <c r="I2029" s="245"/>
      <c r="J2029" s="241"/>
      <c r="K2029" s="241"/>
      <c r="L2029" s="246"/>
      <c r="M2029" s="247"/>
      <c r="N2029" s="248"/>
      <c r="O2029" s="248"/>
      <c r="P2029" s="248"/>
      <c r="Q2029" s="248"/>
      <c r="R2029" s="248"/>
      <c r="S2029" s="248"/>
      <c r="T2029" s="249"/>
      <c r="U2029" s="14"/>
      <c r="V2029" s="14"/>
      <c r="W2029" s="14"/>
      <c r="X2029" s="14"/>
      <c r="Y2029" s="14"/>
      <c r="Z2029" s="14"/>
      <c r="AA2029" s="14"/>
      <c r="AB2029" s="14"/>
      <c r="AC2029" s="14"/>
      <c r="AD2029" s="14"/>
      <c r="AE2029" s="14"/>
      <c r="AT2029" s="250" t="s">
        <v>150</v>
      </c>
      <c r="AU2029" s="250" t="s">
        <v>148</v>
      </c>
      <c r="AV2029" s="14" t="s">
        <v>148</v>
      </c>
      <c r="AW2029" s="14" t="s">
        <v>30</v>
      </c>
      <c r="AX2029" s="14" t="s">
        <v>73</v>
      </c>
      <c r="AY2029" s="250" t="s">
        <v>139</v>
      </c>
    </row>
    <row r="2030" s="13" customFormat="1">
      <c r="A2030" s="13"/>
      <c r="B2030" s="229"/>
      <c r="C2030" s="230"/>
      <c r="D2030" s="231" t="s">
        <v>150</v>
      </c>
      <c r="E2030" s="232" t="s">
        <v>1</v>
      </c>
      <c r="F2030" s="233" t="s">
        <v>197</v>
      </c>
      <c r="G2030" s="230"/>
      <c r="H2030" s="232" t="s">
        <v>1</v>
      </c>
      <c r="I2030" s="234"/>
      <c r="J2030" s="230"/>
      <c r="K2030" s="230"/>
      <c r="L2030" s="235"/>
      <c r="M2030" s="236"/>
      <c r="N2030" s="237"/>
      <c r="O2030" s="237"/>
      <c r="P2030" s="237"/>
      <c r="Q2030" s="237"/>
      <c r="R2030" s="237"/>
      <c r="S2030" s="237"/>
      <c r="T2030" s="238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T2030" s="239" t="s">
        <v>150</v>
      </c>
      <c r="AU2030" s="239" t="s">
        <v>148</v>
      </c>
      <c r="AV2030" s="13" t="s">
        <v>81</v>
      </c>
      <c r="AW2030" s="13" t="s">
        <v>30</v>
      </c>
      <c r="AX2030" s="13" t="s">
        <v>73</v>
      </c>
      <c r="AY2030" s="239" t="s">
        <v>139</v>
      </c>
    </row>
    <row r="2031" s="14" customFormat="1">
      <c r="A2031" s="14"/>
      <c r="B2031" s="240"/>
      <c r="C2031" s="241"/>
      <c r="D2031" s="231" t="s">
        <v>150</v>
      </c>
      <c r="E2031" s="242" t="s">
        <v>1</v>
      </c>
      <c r="F2031" s="243" t="s">
        <v>198</v>
      </c>
      <c r="G2031" s="241"/>
      <c r="H2031" s="244">
        <v>1.153</v>
      </c>
      <c r="I2031" s="245"/>
      <c r="J2031" s="241"/>
      <c r="K2031" s="241"/>
      <c r="L2031" s="246"/>
      <c r="M2031" s="247"/>
      <c r="N2031" s="248"/>
      <c r="O2031" s="248"/>
      <c r="P2031" s="248"/>
      <c r="Q2031" s="248"/>
      <c r="R2031" s="248"/>
      <c r="S2031" s="248"/>
      <c r="T2031" s="249"/>
      <c r="U2031" s="14"/>
      <c r="V2031" s="14"/>
      <c r="W2031" s="14"/>
      <c r="X2031" s="14"/>
      <c r="Y2031" s="14"/>
      <c r="Z2031" s="14"/>
      <c r="AA2031" s="14"/>
      <c r="AB2031" s="14"/>
      <c r="AC2031" s="14"/>
      <c r="AD2031" s="14"/>
      <c r="AE2031" s="14"/>
      <c r="AT2031" s="250" t="s">
        <v>150</v>
      </c>
      <c r="AU2031" s="250" t="s">
        <v>148</v>
      </c>
      <c r="AV2031" s="14" t="s">
        <v>148</v>
      </c>
      <c r="AW2031" s="14" t="s">
        <v>30</v>
      </c>
      <c r="AX2031" s="14" t="s">
        <v>73</v>
      </c>
      <c r="AY2031" s="250" t="s">
        <v>139</v>
      </c>
    </row>
    <row r="2032" s="13" customFormat="1">
      <c r="A2032" s="13"/>
      <c r="B2032" s="229"/>
      <c r="C2032" s="230"/>
      <c r="D2032" s="231" t="s">
        <v>150</v>
      </c>
      <c r="E2032" s="232" t="s">
        <v>1</v>
      </c>
      <c r="F2032" s="233" t="s">
        <v>168</v>
      </c>
      <c r="G2032" s="230"/>
      <c r="H2032" s="232" t="s">
        <v>1</v>
      </c>
      <c r="I2032" s="234"/>
      <c r="J2032" s="230"/>
      <c r="K2032" s="230"/>
      <c r="L2032" s="235"/>
      <c r="M2032" s="236"/>
      <c r="N2032" s="237"/>
      <c r="O2032" s="237"/>
      <c r="P2032" s="237"/>
      <c r="Q2032" s="237"/>
      <c r="R2032" s="237"/>
      <c r="S2032" s="237"/>
      <c r="T2032" s="238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T2032" s="239" t="s">
        <v>150</v>
      </c>
      <c r="AU2032" s="239" t="s">
        <v>148</v>
      </c>
      <c r="AV2032" s="13" t="s">
        <v>81</v>
      </c>
      <c r="AW2032" s="13" t="s">
        <v>30</v>
      </c>
      <c r="AX2032" s="13" t="s">
        <v>73</v>
      </c>
      <c r="AY2032" s="239" t="s">
        <v>139</v>
      </c>
    </row>
    <row r="2033" s="14" customFormat="1">
      <c r="A2033" s="14"/>
      <c r="B2033" s="240"/>
      <c r="C2033" s="241"/>
      <c r="D2033" s="231" t="s">
        <v>150</v>
      </c>
      <c r="E2033" s="242" t="s">
        <v>1</v>
      </c>
      <c r="F2033" s="243" t="s">
        <v>199</v>
      </c>
      <c r="G2033" s="241"/>
      <c r="H2033" s="244">
        <v>7.1109999999999998</v>
      </c>
      <c r="I2033" s="245"/>
      <c r="J2033" s="241"/>
      <c r="K2033" s="241"/>
      <c r="L2033" s="246"/>
      <c r="M2033" s="247"/>
      <c r="N2033" s="248"/>
      <c r="O2033" s="248"/>
      <c r="P2033" s="248"/>
      <c r="Q2033" s="248"/>
      <c r="R2033" s="248"/>
      <c r="S2033" s="248"/>
      <c r="T2033" s="249"/>
      <c r="U2033" s="14"/>
      <c r="V2033" s="14"/>
      <c r="W2033" s="14"/>
      <c r="X2033" s="14"/>
      <c r="Y2033" s="14"/>
      <c r="Z2033" s="14"/>
      <c r="AA2033" s="14"/>
      <c r="AB2033" s="14"/>
      <c r="AC2033" s="14"/>
      <c r="AD2033" s="14"/>
      <c r="AE2033" s="14"/>
      <c r="AT2033" s="250" t="s">
        <v>150</v>
      </c>
      <c r="AU2033" s="250" t="s">
        <v>148</v>
      </c>
      <c r="AV2033" s="14" t="s">
        <v>148</v>
      </c>
      <c r="AW2033" s="14" t="s">
        <v>30</v>
      </c>
      <c r="AX2033" s="14" t="s">
        <v>73</v>
      </c>
      <c r="AY2033" s="250" t="s">
        <v>139</v>
      </c>
    </row>
    <row r="2034" s="13" customFormat="1">
      <c r="A2034" s="13"/>
      <c r="B2034" s="229"/>
      <c r="C2034" s="230"/>
      <c r="D2034" s="231" t="s">
        <v>150</v>
      </c>
      <c r="E2034" s="232" t="s">
        <v>1</v>
      </c>
      <c r="F2034" s="233" t="s">
        <v>200</v>
      </c>
      <c r="G2034" s="230"/>
      <c r="H2034" s="232" t="s">
        <v>1</v>
      </c>
      <c r="I2034" s="234"/>
      <c r="J2034" s="230"/>
      <c r="K2034" s="230"/>
      <c r="L2034" s="235"/>
      <c r="M2034" s="236"/>
      <c r="N2034" s="237"/>
      <c r="O2034" s="237"/>
      <c r="P2034" s="237"/>
      <c r="Q2034" s="237"/>
      <c r="R2034" s="237"/>
      <c r="S2034" s="237"/>
      <c r="T2034" s="238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39" t="s">
        <v>150</v>
      </c>
      <c r="AU2034" s="239" t="s">
        <v>148</v>
      </c>
      <c r="AV2034" s="13" t="s">
        <v>81</v>
      </c>
      <c r="AW2034" s="13" t="s">
        <v>30</v>
      </c>
      <c r="AX2034" s="13" t="s">
        <v>73</v>
      </c>
      <c r="AY2034" s="239" t="s">
        <v>139</v>
      </c>
    </row>
    <row r="2035" s="14" customFormat="1">
      <c r="A2035" s="14"/>
      <c r="B2035" s="240"/>
      <c r="C2035" s="241"/>
      <c r="D2035" s="231" t="s">
        <v>150</v>
      </c>
      <c r="E2035" s="242" t="s">
        <v>1</v>
      </c>
      <c r="F2035" s="243" t="s">
        <v>201</v>
      </c>
      <c r="G2035" s="241"/>
      <c r="H2035" s="244">
        <v>26.088000000000001</v>
      </c>
      <c r="I2035" s="245"/>
      <c r="J2035" s="241"/>
      <c r="K2035" s="241"/>
      <c r="L2035" s="246"/>
      <c r="M2035" s="247"/>
      <c r="N2035" s="248"/>
      <c r="O2035" s="248"/>
      <c r="P2035" s="248"/>
      <c r="Q2035" s="248"/>
      <c r="R2035" s="248"/>
      <c r="S2035" s="248"/>
      <c r="T2035" s="249"/>
      <c r="U2035" s="14"/>
      <c r="V2035" s="14"/>
      <c r="W2035" s="14"/>
      <c r="X2035" s="14"/>
      <c r="Y2035" s="14"/>
      <c r="Z2035" s="14"/>
      <c r="AA2035" s="14"/>
      <c r="AB2035" s="14"/>
      <c r="AC2035" s="14"/>
      <c r="AD2035" s="14"/>
      <c r="AE2035" s="14"/>
      <c r="AT2035" s="250" t="s">
        <v>150</v>
      </c>
      <c r="AU2035" s="250" t="s">
        <v>148</v>
      </c>
      <c r="AV2035" s="14" t="s">
        <v>148</v>
      </c>
      <c r="AW2035" s="14" t="s">
        <v>30</v>
      </c>
      <c r="AX2035" s="14" t="s">
        <v>73</v>
      </c>
      <c r="AY2035" s="250" t="s">
        <v>139</v>
      </c>
    </row>
    <row r="2036" s="13" customFormat="1">
      <c r="A2036" s="13"/>
      <c r="B2036" s="229"/>
      <c r="C2036" s="230"/>
      <c r="D2036" s="231" t="s">
        <v>150</v>
      </c>
      <c r="E2036" s="232" t="s">
        <v>1</v>
      </c>
      <c r="F2036" s="233" t="s">
        <v>202</v>
      </c>
      <c r="G2036" s="230"/>
      <c r="H2036" s="232" t="s">
        <v>1</v>
      </c>
      <c r="I2036" s="234"/>
      <c r="J2036" s="230"/>
      <c r="K2036" s="230"/>
      <c r="L2036" s="235"/>
      <c r="M2036" s="236"/>
      <c r="N2036" s="237"/>
      <c r="O2036" s="237"/>
      <c r="P2036" s="237"/>
      <c r="Q2036" s="237"/>
      <c r="R2036" s="237"/>
      <c r="S2036" s="237"/>
      <c r="T2036" s="238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T2036" s="239" t="s">
        <v>150</v>
      </c>
      <c r="AU2036" s="239" t="s">
        <v>148</v>
      </c>
      <c r="AV2036" s="13" t="s">
        <v>81</v>
      </c>
      <c r="AW2036" s="13" t="s">
        <v>30</v>
      </c>
      <c r="AX2036" s="13" t="s">
        <v>73</v>
      </c>
      <c r="AY2036" s="239" t="s">
        <v>139</v>
      </c>
    </row>
    <row r="2037" s="14" customFormat="1">
      <c r="A2037" s="14"/>
      <c r="B2037" s="240"/>
      <c r="C2037" s="241"/>
      <c r="D2037" s="231" t="s">
        <v>150</v>
      </c>
      <c r="E2037" s="242" t="s">
        <v>1</v>
      </c>
      <c r="F2037" s="243" t="s">
        <v>203</v>
      </c>
      <c r="G2037" s="241"/>
      <c r="H2037" s="244">
        <v>22.337</v>
      </c>
      <c r="I2037" s="245"/>
      <c r="J2037" s="241"/>
      <c r="K2037" s="241"/>
      <c r="L2037" s="246"/>
      <c r="M2037" s="247"/>
      <c r="N2037" s="248"/>
      <c r="O2037" s="248"/>
      <c r="P2037" s="248"/>
      <c r="Q2037" s="248"/>
      <c r="R2037" s="248"/>
      <c r="S2037" s="248"/>
      <c r="T2037" s="249"/>
      <c r="U2037" s="14"/>
      <c r="V2037" s="14"/>
      <c r="W2037" s="14"/>
      <c r="X2037" s="14"/>
      <c r="Y2037" s="14"/>
      <c r="Z2037" s="14"/>
      <c r="AA2037" s="14"/>
      <c r="AB2037" s="14"/>
      <c r="AC2037" s="14"/>
      <c r="AD2037" s="14"/>
      <c r="AE2037" s="14"/>
      <c r="AT2037" s="250" t="s">
        <v>150</v>
      </c>
      <c r="AU2037" s="250" t="s">
        <v>148</v>
      </c>
      <c r="AV2037" s="14" t="s">
        <v>148</v>
      </c>
      <c r="AW2037" s="14" t="s">
        <v>30</v>
      </c>
      <c r="AX2037" s="14" t="s">
        <v>73</v>
      </c>
      <c r="AY2037" s="250" t="s">
        <v>139</v>
      </c>
    </row>
    <row r="2038" s="15" customFormat="1">
      <c r="A2038" s="15"/>
      <c r="B2038" s="251"/>
      <c r="C2038" s="252"/>
      <c r="D2038" s="231" t="s">
        <v>150</v>
      </c>
      <c r="E2038" s="253" t="s">
        <v>1</v>
      </c>
      <c r="F2038" s="254" t="s">
        <v>164</v>
      </c>
      <c r="G2038" s="252"/>
      <c r="H2038" s="255">
        <v>68.885000000000005</v>
      </c>
      <c r="I2038" s="256"/>
      <c r="J2038" s="252"/>
      <c r="K2038" s="252"/>
      <c r="L2038" s="257"/>
      <c r="M2038" s="258"/>
      <c r="N2038" s="259"/>
      <c r="O2038" s="259"/>
      <c r="P2038" s="259"/>
      <c r="Q2038" s="259"/>
      <c r="R2038" s="259"/>
      <c r="S2038" s="259"/>
      <c r="T2038" s="260"/>
      <c r="U2038" s="15"/>
      <c r="V2038" s="15"/>
      <c r="W2038" s="15"/>
      <c r="X2038" s="15"/>
      <c r="Y2038" s="15"/>
      <c r="Z2038" s="15"/>
      <c r="AA2038" s="15"/>
      <c r="AB2038" s="15"/>
      <c r="AC2038" s="15"/>
      <c r="AD2038" s="15"/>
      <c r="AE2038" s="15"/>
      <c r="AT2038" s="261" t="s">
        <v>150</v>
      </c>
      <c r="AU2038" s="261" t="s">
        <v>148</v>
      </c>
      <c r="AV2038" s="15" t="s">
        <v>147</v>
      </c>
      <c r="AW2038" s="15" t="s">
        <v>30</v>
      </c>
      <c r="AX2038" s="15" t="s">
        <v>81</v>
      </c>
      <c r="AY2038" s="261" t="s">
        <v>139</v>
      </c>
    </row>
    <row r="2039" s="2" customFormat="1" ht="16.5" customHeight="1">
      <c r="A2039" s="38"/>
      <c r="B2039" s="39"/>
      <c r="C2039" s="262" t="s">
        <v>2077</v>
      </c>
      <c r="D2039" s="262" t="s">
        <v>479</v>
      </c>
      <c r="E2039" s="263" t="s">
        <v>2078</v>
      </c>
      <c r="F2039" s="264" t="s">
        <v>2079</v>
      </c>
      <c r="G2039" s="265" t="s">
        <v>160</v>
      </c>
      <c r="H2039" s="266">
        <v>72.328999999999994</v>
      </c>
      <c r="I2039" s="267"/>
      <c r="J2039" s="268">
        <f>ROUND(I2039*H2039,2)</f>
        <v>0</v>
      </c>
      <c r="K2039" s="269"/>
      <c r="L2039" s="270"/>
      <c r="M2039" s="271" t="s">
        <v>1</v>
      </c>
      <c r="N2039" s="272" t="s">
        <v>39</v>
      </c>
      <c r="O2039" s="91"/>
      <c r="P2039" s="225">
        <f>O2039*H2039</f>
        <v>0</v>
      </c>
      <c r="Q2039" s="225">
        <v>0</v>
      </c>
      <c r="R2039" s="225">
        <f>Q2039*H2039</f>
        <v>0</v>
      </c>
      <c r="S2039" s="225">
        <v>0</v>
      </c>
      <c r="T2039" s="226">
        <f>S2039*H2039</f>
        <v>0</v>
      </c>
      <c r="U2039" s="38"/>
      <c r="V2039" s="38"/>
      <c r="W2039" s="38"/>
      <c r="X2039" s="38"/>
      <c r="Y2039" s="38"/>
      <c r="Z2039" s="38"/>
      <c r="AA2039" s="38"/>
      <c r="AB2039" s="38"/>
      <c r="AC2039" s="38"/>
      <c r="AD2039" s="38"/>
      <c r="AE2039" s="38"/>
      <c r="AR2039" s="227" t="s">
        <v>373</v>
      </c>
      <c r="AT2039" s="227" t="s">
        <v>479</v>
      </c>
      <c r="AU2039" s="227" t="s">
        <v>148</v>
      </c>
      <c r="AY2039" s="17" t="s">
        <v>139</v>
      </c>
      <c r="BE2039" s="228">
        <f>IF(N2039="základní",J2039,0)</f>
        <v>0</v>
      </c>
      <c r="BF2039" s="228">
        <f>IF(N2039="snížená",J2039,0)</f>
        <v>0</v>
      </c>
      <c r="BG2039" s="228">
        <f>IF(N2039="zákl. přenesená",J2039,0)</f>
        <v>0</v>
      </c>
      <c r="BH2039" s="228">
        <f>IF(N2039="sníž. přenesená",J2039,0)</f>
        <v>0</v>
      </c>
      <c r="BI2039" s="228">
        <f>IF(N2039="nulová",J2039,0)</f>
        <v>0</v>
      </c>
      <c r="BJ2039" s="17" t="s">
        <v>148</v>
      </c>
      <c r="BK2039" s="228">
        <f>ROUND(I2039*H2039,2)</f>
        <v>0</v>
      </c>
      <c r="BL2039" s="17" t="s">
        <v>278</v>
      </c>
      <c r="BM2039" s="227" t="s">
        <v>2080</v>
      </c>
    </row>
    <row r="2040" s="14" customFormat="1">
      <c r="A2040" s="14"/>
      <c r="B2040" s="240"/>
      <c r="C2040" s="241"/>
      <c r="D2040" s="231" t="s">
        <v>150</v>
      </c>
      <c r="E2040" s="242" t="s">
        <v>1</v>
      </c>
      <c r="F2040" s="243" t="s">
        <v>2081</v>
      </c>
      <c r="G2040" s="241"/>
      <c r="H2040" s="244">
        <v>68.885000000000005</v>
      </c>
      <c r="I2040" s="245"/>
      <c r="J2040" s="241"/>
      <c r="K2040" s="241"/>
      <c r="L2040" s="246"/>
      <c r="M2040" s="247"/>
      <c r="N2040" s="248"/>
      <c r="O2040" s="248"/>
      <c r="P2040" s="248"/>
      <c r="Q2040" s="248"/>
      <c r="R2040" s="248"/>
      <c r="S2040" s="248"/>
      <c r="T2040" s="249"/>
      <c r="U2040" s="14"/>
      <c r="V2040" s="14"/>
      <c r="W2040" s="14"/>
      <c r="X2040" s="14"/>
      <c r="Y2040" s="14"/>
      <c r="Z2040" s="14"/>
      <c r="AA2040" s="14"/>
      <c r="AB2040" s="14"/>
      <c r="AC2040" s="14"/>
      <c r="AD2040" s="14"/>
      <c r="AE2040" s="14"/>
      <c r="AT2040" s="250" t="s">
        <v>150</v>
      </c>
      <c r="AU2040" s="250" t="s">
        <v>148</v>
      </c>
      <c r="AV2040" s="14" t="s">
        <v>148</v>
      </c>
      <c r="AW2040" s="14" t="s">
        <v>30</v>
      </c>
      <c r="AX2040" s="14" t="s">
        <v>81</v>
      </c>
      <c r="AY2040" s="250" t="s">
        <v>139</v>
      </c>
    </row>
    <row r="2041" s="14" customFormat="1">
      <c r="A2041" s="14"/>
      <c r="B2041" s="240"/>
      <c r="C2041" s="241"/>
      <c r="D2041" s="231" t="s">
        <v>150</v>
      </c>
      <c r="E2041" s="241"/>
      <c r="F2041" s="243" t="s">
        <v>2082</v>
      </c>
      <c r="G2041" s="241"/>
      <c r="H2041" s="244">
        <v>72.328999999999994</v>
      </c>
      <c r="I2041" s="245"/>
      <c r="J2041" s="241"/>
      <c r="K2041" s="241"/>
      <c r="L2041" s="246"/>
      <c r="M2041" s="247"/>
      <c r="N2041" s="248"/>
      <c r="O2041" s="248"/>
      <c r="P2041" s="248"/>
      <c r="Q2041" s="248"/>
      <c r="R2041" s="248"/>
      <c r="S2041" s="248"/>
      <c r="T2041" s="249"/>
      <c r="U2041" s="14"/>
      <c r="V2041" s="14"/>
      <c r="W2041" s="14"/>
      <c r="X2041" s="14"/>
      <c r="Y2041" s="14"/>
      <c r="Z2041" s="14"/>
      <c r="AA2041" s="14"/>
      <c r="AB2041" s="14"/>
      <c r="AC2041" s="14"/>
      <c r="AD2041" s="14"/>
      <c r="AE2041" s="14"/>
      <c r="AT2041" s="250" t="s">
        <v>150</v>
      </c>
      <c r="AU2041" s="250" t="s">
        <v>148</v>
      </c>
      <c r="AV2041" s="14" t="s">
        <v>148</v>
      </c>
      <c r="AW2041" s="14" t="s">
        <v>4</v>
      </c>
      <c r="AX2041" s="14" t="s">
        <v>81</v>
      </c>
      <c r="AY2041" s="250" t="s">
        <v>139</v>
      </c>
    </row>
    <row r="2042" s="2" customFormat="1" ht="24.15" customHeight="1">
      <c r="A2042" s="38"/>
      <c r="B2042" s="39"/>
      <c r="C2042" s="215" t="s">
        <v>2083</v>
      </c>
      <c r="D2042" s="215" t="s">
        <v>143</v>
      </c>
      <c r="E2042" s="216" t="s">
        <v>2084</v>
      </c>
      <c r="F2042" s="217" t="s">
        <v>2085</v>
      </c>
      <c r="G2042" s="218" t="s">
        <v>160</v>
      </c>
      <c r="H2042" s="219">
        <v>30</v>
      </c>
      <c r="I2042" s="220"/>
      <c r="J2042" s="221">
        <f>ROUND(I2042*H2042,2)</f>
        <v>0</v>
      </c>
      <c r="K2042" s="222"/>
      <c r="L2042" s="44"/>
      <c r="M2042" s="223" t="s">
        <v>1</v>
      </c>
      <c r="N2042" s="224" t="s">
        <v>39</v>
      </c>
      <c r="O2042" s="91"/>
      <c r="P2042" s="225">
        <f>O2042*H2042</f>
        <v>0</v>
      </c>
      <c r="Q2042" s="225">
        <v>0</v>
      </c>
      <c r="R2042" s="225">
        <f>Q2042*H2042</f>
        <v>0</v>
      </c>
      <c r="S2042" s="225">
        <v>0</v>
      </c>
      <c r="T2042" s="226">
        <f>S2042*H2042</f>
        <v>0</v>
      </c>
      <c r="U2042" s="38"/>
      <c r="V2042" s="38"/>
      <c r="W2042" s="38"/>
      <c r="X2042" s="38"/>
      <c r="Y2042" s="38"/>
      <c r="Z2042" s="38"/>
      <c r="AA2042" s="38"/>
      <c r="AB2042" s="38"/>
      <c r="AC2042" s="38"/>
      <c r="AD2042" s="38"/>
      <c r="AE2042" s="38"/>
      <c r="AR2042" s="227" t="s">
        <v>278</v>
      </c>
      <c r="AT2042" s="227" t="s">
        <v>143</v>
      </c>
      <c r="AU2042" s="227" t="s">
        <v>148</v>
      </c>
      <c r="AY2042" s="17" t="s">
        <v>139</v>
      </c>
      <c r="BE2042" s="228">
        <f>IF(N2042="základní",J2042,0)</f>
        <v>0</v>
      </c>
      <c r="BF2042" s="228">
        <f>IF(N2042="snížená",J2042,0)</f>
        <v>0</v>
      </c>
      <c r="BG2042" s="228">
        <f>IF(N2042="zákl. přenesená",J2042,0)</f>
        <v>0</v>
      </c>
      <c r="BH2042" s="228">
        <f>IF(N2042="sníž. přenesená",J2042,0)</f>
        <v>0</v>
      </c>
      <c r="BI2042" s="228">
        <f>IF(N2042="nulová",J2042,0)</f>
        <v>0</v>
      </c>
      <c r="BJ2042" s="17" t="s">
        <v>148</v>
      </c>
      <c r="BK2042" s="228">
        <f>ROUND(I2042*H2042,2)</f>
        <v>0</v>
      </c>
      <c r="BL2042" s="17" t="s">
        <v>278</v>
      </c>
      <c r="BM2042" s="227" t="s">
        <v>2086</v>
      </c>
    </row>
    <row r="2043" s="14" customFormat="1">
      <c r="A2043" s="14"/>
      <c r="B2043" s="240"/>
      <c r="C2043" s="241"/>
      <c r="D2043" s="231" t="s">
        <v>150</v>
      </c>
      <c r="E2043" s="242" t="s">
        <v>1</v>
      </c>
      <c r="F2043" s="243" t="s">
        <v>362</v>
      </c>
      <c r="G2043" s="241"/>
      <c r="H2043" s="244">
        <v>30</v>
      </c>
      <c r="I2043" s="245"/>
      <c r="J2043" s="241"/>
      <c r="K2043" s="241"/>
      <c r="L2043" s="246"/>
      <c r="M2043" s="247"/>
      <c r="N2043" s="248"/>
      <c r="O2043" s="248"/>
      <c r="P2043" s="248"/>
      <c r="Q2043" s="248"/>
      <c r="R2043" s="248"/>
      <c r="S2043" s="248"/>
      <c r="T2043" s="249"/>
      <c r="U2043" s="14"/>
      <c r="V2043" s="14"/>
      <c r="W2043" s="14"/>
      <c r="X2043" s="14"/>
      <c r="Y2043" s="14"/>
      <c r="Z2043" s="14"/>
      <c r="AA2043" s="14"/>
      <c r="AB2043" s="14"/>
      <c r="AC2043" s="14"/>
      <c r="AD2043" s="14"/>
      <c r="AE2043" s="14"/>
      <c r="AT2043" s="250" t="s">
        <v>150</v>
      </c>
      <c r="AU2043" s="250" t="s">
        <v>148</v>
      </c>
      <c r="AV2043" s="14" t="s">
        <v>148</v>
      </c>
      <c r="AW2043" s="14" t="s">
        <v>30</v>
      </c>
      <c r="AX2043" s="14" t="s">
        <v>81</v>
      </c>
      <c r="AY2043" s="250" t="s">
        <v>139</v>
      </c>
    </row>
    <row r="2044" s="2" customFormat="1" ht="16.5" customHeight="1">
      <c r="A2044" s="38"/>
      <c r="B2044" s="39"/>
      <c r="C2044" s="262" t="s">
        <v>2087</v>
      </c>
      <c r="D2044" s="262" t="s">
        <v>479</v>
      </c>
      <c r="E2044" s="263" t="s">
        <v>2088</v>
      </c>
      <c r="F2044" s="264" t="s">
        <v>2089</v>
      </c>
      <c r="G2044" s="265" t="s">
        <v>160</v>
      </c>
      <c r="H2044" s="266">
        <v>31.5</v>
      </c>
      <c r="I2044" s="267"/>
      <c r="J2044" s="268">
        <f>ROUND(I2044*H2044,2)</f>
        <v>0</v>
      </c>
      <c r="K2044" s="269"/>
      <c r="L2044" s="270"/>
      <c r="M2044" s="271" t="s">
        <v>1</v>
      </c>
      <c r="N2044" s="272" t="s">
        <v>39</v>
      </c>
      <c r="O2044" s="91"/>
      <c r="P2044" s="225">
        <f>O2044*H2044</f>
        <v>0</v>
      </c>
      <c r="Q2044" s="225">
        <v>0</v>
      </c>
      <c r="R2044" s="225">
        <f>Q2044*H2044</f>
        <v>0</v>
      </c>
      <c r="S2044" s="225">
        <v>0</v>
      </c>
      <c r="T2044" s="226">
        <f>S2044*H2044</f>
        <v>0</v>
      </c>
      <c r="U2044" s="38"/>
      <c r="V2044" s="38"/>
      <c r="W2044" s="38"/>
      <c r="X2044" s="38"/>
      <c r="Y2044" s="38"/>
      <c r="Z2044" s="38"/>
      <c r="AA2044" s="38"/>
      <c r="AB2044" s="38"/>
      <c r="AC2044" s="38"/>
      <c r="AD2044" s="38"/>
      <c r="AE2044" s="38"/>
      <c r="AR2044" s="227" t="s">
        <v>373</v>
      </c>
      <c r="AT2044" s="227" t="s">
        <v>479</v>
      </c>
      <c r="AU2044" s="227" t="s">
        <v>148</v>
      </c>
      <c r="AY2044" s="17" t="s">
        <v>139</v>
      </c>
      <c r="BE2044" s="228">
        <f>IF(N2044="základní",J2044,0)</f>
        <v>0</v>
      </c>
      <c r="BF2044" s="228">
        <f>IF(N2044="snížená",J2044,0)</f>
        <v>0</v>
      </c>
      <c r="BG2044" s="228">
        <f>IF(N2044="zákl. přenesená",J2044,0)</f>
        <v>0</v>
      </c>
      <c r="BH2044" s="228">
        <f>IF(N2044="sníž. přenesená",J2044,0)</f>
        <v>0</v>
      </c>
      <c r="BI2044" s="228">
        <f>IF(N2044="nulová",J2044,0)</f>
        <v>0</v>
      </c>
      <c r="BJ2044" s="17" t="s">
        <v>148</v>
      </c>
      <c r="BK2044" s="228">
        <f>ROUND(I2044*H2044,2)</f>
        <v>0</v>
      </c>
      <c r="BL2044" s="17" t="s">
        <v>278</v>
      </c>
      <c r="BM2044" s="227" t="s">
        <v>2090</v>
      </c>
    </row>
    <row r="2045" s="14" customFormat="1">
      <c r="A2045" s="14"/>
      <c r="B2045" s="240"/>
      <c r="C2045" s="241"/>
      <c r="D2045" s="231" t="s">
        <v>150</v>
      </c>
      <c r="E2045" s="242" t="s">
        <v>1</v>
      </c>
      <c r="F2045" s="243" t="s">
        <v>362</v>
      </c>
      <c r="G2045" s="241"/>
      <c r="H2045" s="244">
        <v>30</v>
      </c>
      <c r="I2045" s="245"/>
      <c r="J2045" s="241"/>
      <c r="K2045" s="241"/>
      <c r="L2045" s="246"/>
      <c r="M2045" s="247"/>
      <c r="N2045" s="248"/>
      <c r="O2045" s="248"/>
      <c r="P2045" s="248"/>
      <c r="Q2045" s="248"/>
      <c r="R2045" s="248"/>
      <c r="S2045" s="248"/>
      <c r="T2045" s="249"/>
      <c r="U2045" s="14"/>
      <c r="V2045" s="14"/>
      <c r="W2045" s="14"/>
      <c r="X2045" s="14"/>
      <c r="Y2045" s="14"/>
      <c r="Z2045" s="14"/>
      <c r="AA2045" s="14"/>
      <c r="AB2045" s="14"/>
      <c r="AC2045" s="14"/>
      <c r="AD2045" s="14"/>
      <c r="AE2045" s="14"/>
      <c r="AT2045" s="250" t="s">
        <v>150</v>
      </c>
      <c r="AU2045" s="250" t="s">
        <v>148</v>
      </c>
      <c r="AV2045" s="14" t="s">
        <v>148</v>
      </c>
      <c r="AW2045" s="14" t="s">
        <v>30</v>
      </c>
      <c r="AX2045" s="14" t="s">
        <v>81</v>
      </c>
      <c r="AY2045" s="250" t="s">
        <v>139</v>
      </c>
    </row>
    <row r="2046" s="14" customFormat="1">
      <c r="A2046" s="14"/>
      <c r="B2046" s="240"/>
      <c r="C2046" s="241"/>
      <c r="D2046" s="231" t="s">
        <v>150</v>
      </c>
      <c r="E2046" s="241"/>
      <c r="F2046" s="243" t="s">
        <v>2091</v>
      </c>
      <c r="G2046" s="241"/>
      <c r="H2046" s="244">
        <v>31.5</v>
      </c>
      <c r="I2046" s="245"/>
      <c r="J2046" s="241"/>
      <c r="K2046" s="241"/>
      <c r="L2046" s="246"/>
      <c r="M2046" s="247"/>
      <c r="N2046" s="248"/>
      <c r="O2046" s="248"/>
      <c r="P2046" s="248"/>
      <c r="Q2046" s="248"/>
      <c r="R2046" s="248"/>
      <c r="S2046" s="248"/>
      <c r="T2046" s="249"/>
      <c r="U2046" s="14"/>
      <c r="V2046" s="14"/>
      <c r="W2046" s="14"/>
      <c r="X2046" s="14"/>
      <c r="Y2046" s="14"/>
      <c r="Z2046" s="14"/>
      <c r="AA2046" s="14"/>
      <c r="AB2046" s="14"/>
      <c r="AC2046" s="14"/>
      <c r="AD2046" s="14"/>
      <c r="AE2046" s="14"/>
      <c r="AT2046" s="250" t="s">
        <v>150</v>
      </c>
      <c r="AU2046" s="250" t="s">
        <v>148</v>
      </c>
      <c r="AV2046" s="14" t="s">
        <v>148</v>
      </c>
      <c r="AW2046" s="14" t="s">
        <v>4</v>
      </c>
      <c r="AX2046" s="14" t="s">
        <v>81</v>
      </c>
      <c r="AY2046" s="250" t="s">
        <v>139</v>
      </c>
    </row>
    <row r="2047" s="2" customFormat="1" ht="24.15" customHeight="1">
      <c r="A2047" s="38"/>
      <c r="B2047" s="39"/>
      <c r="C2047" s="215" t="s">
        <v>2092</v>
      </c>
      <c r="D2047" s="215" t="s">
        <v>143</v>
      </c>
      <c r="E2047" s="216" t="s">
        <v>2093</v>
      </c>
      <c r="F2047" s="217" t="s">
        <v>2094</v>
      </c>
      <c r="G2047" s="218" t="s">
        <v>160</v>
      </c>
      <c r="H2047" s="219">
        <v>244.845</v>
      </c>
      <c r="I2047" s="220"/>
      <c r="J2047" s="221">
        <f>ROUND(I2047*H2047,2)</f>
        <v>0</v>
      </c>
      <c r="K2047" s="222"/>
      <c r="L2047" s="44"/>
      <c r="M2047" s="223" t="s">
        <v>1</v>
      </c>
      <c r="N2047" s="224" t="s">
        <v>39</v>
      </c>
      <c r="O2047" s="91"/>
      <c r="P2047" s="225">
        <f>O2047*H2047</f>
        <v>0</v>
      </c>
      <c r="Q2047" s="225">
        <v>0.00020000000000000001</v>
      </c>
      <c r="R2047" s="225">
        <f>Q2047*H2047</f>
        <v>0.048969000000000006</v>
      </c>
      <c r="S2047" s="225">
        <v>0</v>
      </c>
      <c r="T2047" s="226">
        <f>S2047*H2047</f>
        <v>0</v>
      </c>
      <c r="U2047" s="38"/>
      <c r="V2047" s="38"/>
      <c r="W2047" s="38"/>
      <c r="X2047" s="38"/>
      <c r="Y2047" s="38"/>
      <c r="Z2047" s="38"/>
      <c r="AA2047" s="38"/>
      <c r="AB2047" s="38"/>
      <c r="AC2047" s="38"/>
      <c r="AD2047" s="38"/>
      <c r="AE2047" s="38"/>
      <c r="AR2047" s="227" t="s">
        <v>278</v>
      </c>
      <c r="AT2047" s="227" t="s">
        <v>143</v>
      </c>
      <c r="AU2047" s="227" t="s">
        <v>148</v>
      </c>
      <c r="AY2047" s="17" t="s">
        <v>139</v>
      </c>
      <c r="BE2047" s="228">
        <f>IF(N2047="základní",J2047,0)</f>
        <v>0</v>
      </c>
      <c r="BF2047" s="228">
        <f>IF(N2047="snížená",J2047,0)</f>
        <v>0</v>
      </c>
      <c r="BG2047" s="228">
        <f>IF(N2047="zákl. přenesená",J2047,0)</f>
        <v>0</v>
      </c>
      <c r="BH2047" s="228">
        <f>IF(N2047="sníž. přenesená",J2047,0)</f>
        <v>0</v>
      </c>
      <c r="BI2047" s="228">
        <f>IF(N2047="nulová",J2047,0)</f>
        <v>0</v>
      </c>
      <c r="BJ2047" s="17" t="s">
        <v>148</v>
      </c>
      <c r="BK2047" s="228">
        <f>ROUND(I2047*H2047,2)</f>
        <v>0</v>
      </c>
      <c r="BL2047" s="17" t="s">
        <v>278</v>
      </c>
      <c r="BM2047" s="227" t="s">
        <v>2095</v>
      </c>
    </row>
    <row r="2048" s="13" customFormat="1">
      <c r="A2048" s="13"/>
      <c r="B2048" s="229"/>
      <c r="C2048" s="230"/>
      <c r="D2048" s="231" t="s">
        <v>150</v>
      </c>
      <c r="E2048" s="232" t="s">
        <v>1</v>
      </c>
      <c r="F2048" s="233" t="s">
        <v>2054</v>
      </c>
      <c r="G2048" s="230"/>
      <c r="H2048" s="232" t="s">
        <v>1</v>
      </c>
      <c r="I2048" s="234"/>
      <c r="J2048" s="230"/>
      <c r="K2048" s="230"/>
      <c r="L2048" s="235"/>
      <c r="M2048" s="236"/>
      <c r="N2048" s="237"/>
      <c r="O2048" s="237"/>
      <c r="P2048" s="237"/>
      <c r="Q2048" s="237"/>
      <c r="R2048" s="237"/>
      <c r="S2048" s="237"/>
      <c r="T2048" s="238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T2048" s="239" t="s">
        <v>150</v>
      </c>
      <c r="AU2048" s="239" t="s">
        <v>148</v>
      </c>
      <c r="AV2048" s="13" t="s">
        <v>81</v>
      </c>
      <c r="AW2048" s="13" t="s">
        <v>30</v>
      </c>
      <c r="AX2048" s="13" t="s">
        <v>73</v>
      </c>
      <c r="AY2048" s="239" t="s">
        <v>139</v>
      </c>
    </row>
    <row r="2049" s="13" customFormat="1">
      <c r="A2049" s="13"/>
      <c r="B2049" s="229"/>
      <c r="C2049" s="230"/>
      <c r="D2049" s="231" t="s">
        <v>150</v>
      </c>
      <c r="E2049" s="232" t="s">
        <v>1</v>
      </c>
      <c r="F2049" s="233" t="s">
        <v>193</v>
      </c>
      <c r="G2049" s="230"/>
      <c r="H2049" s="232" t="s">
        <v>1</v>
      </c>
      <c r="I2049" s="234"/>
      <c r="J2049" s="230"/>
      <c r="K2049" s="230"/>
      <c r="L2049" s="235"/>
      <c r="M2049" s="236"/>
      <c r="N2049" s="237"/>
      <c r="O2049" s="237"/>
      <c r="P2049" s="237"/>
      <c r="Q2049" s="237"/>
      <c r="R2049" s="237"/>
      <c r="S2049" s="237"/>
      <c r="T2049" s="238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T2049" s="239" t="s">
        <v>150</v>
      </c>
      <c r="AU2049" s="239" t="s">
        <v>148</v>
      </c>
      <c r="AV2049" s="13" t="s">
        <v>81</v>
      </c>
      <c r="AW2049" s="13" t="s">
        <v>30</v>
      </c>
      <c r="AX2049" s="13" t="s">
        <v>73</v>
      </c>
      <c r="AY2049" s="239" t="s">
        <v>139</v>
      </c>
    </row>
    <row r="2050" s="14" customFormat="1">
      <c r="A2050" s="14"/>
      <c r="B2050" s="240"/>
      <c r="C2050" s="241"/>
      <c r="D2050" s="231" t="s">
        <v>150</v>
      </c>
      <c r="E2050" s="242" t="s">
        <v>1</v>
      </c>
      <c r="F2050" s="243" t="s">
        <v>194</v>
      </c>
      <c r="G2050" s="241"/>
      <c r="H2050" s="244">
        <v>10.189</v>
      </c>
      <c r="I2050" s="245"/>
      <c r="J2050" s="241"/>
      <c r="K2050" s="241"/>
      <c r="L2050" s="246"/>
      <c r="M2050" s="247"/>
      <c r="N2050" s="248"/>
      <c r="O2050" s="248"/>
      <c r="P2050" s="248"/>
      <c r="Q2050" s="248"/>
      <c r="R2050" s="248"/>
      <c r="S2050" s="248"/>
      <c r="T2050" s="249"/>
      <c r="U2050" s="14"/>
      <c r="V2050" s="14"/>
      <c r="W2050" s="14"/>
      <c r="X2050" s="14"/>
      <c r="Y2050" s="14"/>
      <c r="Z2050" s="14"/>
      <c r="AA2050" s="14"/>
      <c r="AB2050" s="14"/>
      <c r="AC2050" s="14"/>
      <c r="AD2050" s="14"/>
      <c r="AE2050" s="14"/>
      <c r="AT2050" s="250" t="s">
        <v>150</v>
      </c>
      <c r="AU2050" s="250" t="s">
        <v>148</v>
      </c>
      <c r="AV2050" s="14" t="s">
        <v>148</v>
      </c>
      <c r="AW2050" s="14" t="s">
        <v>30</v>
      </c>
      <c r="AX2050" s="14" t="s">
        <v>73</v>
      </c>
      <c r="AY2050" s="250" t="s">
        <v>139</v>
      </c>
    </row>
    <row r="2051" s="13" customFormat="1">
      <c r="A2051" s="13"/>
      <c r="B2051" s="229"/>
      <c r="C2051" s="230"/>
      <c r="D2051" s="231" t="s">
        <v>150</v>
      </c>
      <c r="E2051" s="232" t="s">
        <v>1</v>
      </c>
      <c r="F2051" s="233" t="s">
        <v>195</v>
      </c>
      <c r="G2051" s="230"/>
      <c r="H2051" s="232" t="s">
        <v>1</v>
      </c>
      <c r="I2051" s="234"/>
      <c r="J2051" s="230"/>
      <c r="K2051" s="230"/>
      <c r="L2051" s="235"/>
      <c r="M2051" s="236"/>
      <c r="N2051" s="237"/>
      <c r="O2051" s="237"/>
      <c r="P2051" s="237"/>
      <c r="Q2051" s="237"/>
      <c r="R2051" s="237"/>
      <c r="S2051" s="237"/>
      <c r="T2051" s="238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T2051" s="239" t="s">
        <v>150</v>
      </c>
      <c r="AU2051" s="239" t="s">
        <v>148</v>
      </c>
      <c r="AV2051" s="13" t="s">
        <v>81</v>
      </c>
      <c r="AW2051" s="13" t="s">
        <v>30</v>
      </c>
      <c r="AX2051" s="13" t="s">
        <v>73</v>
      </c>
      <c r="AY2051" s="239" t="s">
        <v>139</v>
      </c>
    </row>
    <row r="2052" s="14" customFormat="1">
      <c r="A2052" s="14"/>
      <c r="B2052" s="240"/>
      <c r="C2052" s="241"/>
      <c r="D2052" s="231" t="s">
        <v>150</v>
      </c>
      <c r="E2052" s="242" t="s">
        <v>1</v>
      </c>
      <c r="F2052" s="243" t="s">
        <v>196</v>
      </c>
      <c r="G2052" s="241"/>
      <c r="H2052" s="244">
        <v>2.0070000000000001</v>
      </c>
      <c r="I2052" s="245"/>
      <c r="J2052" s="241"/>
      <c r="K2052" s="241"/>
      <c r="L2052" s="246"/>
      <c r="M2052" s="247"/>
      <c r="N2052" s="248"/>
      <c r="O2052" s="248"/>
      <c r="P2052" s="248"/>
      <c r="Q2052" s="248"/>
      <c r="R2052" s="248"/>
      <c r="S2052" s="248"/>
      <c r="T2052" s="249"/>
      <c r="U2052" s="14"/>
      <c r="V2052" s="14"/>
      <c r="W2052" s="14"/>
      <c r="X2052" s="14"/>
      <c r="Y2052" s="14"/>
      <c r="Z2052" s="14"/>
      <c r="AA2052" s="14"/>
      <c r="AB2052" s="14"/>
      <c r="AC2052" s="14"/>
      <c r="AD2052" s="14"/>
      <c r="AE2052" s="14"/>
      <c r="AT2052" s="250" t="s">
        <v>150</v>
      </c>
      <c r="AU2052" s="250" t="s">
        <v>148</v>
      </c>
      <c r="AV2052" s="14" t="s">
        <v>148</v>
      </c>
      <c r="AW2052" s="14" t="s">
        <v>30</v>
      </c>
      <c r="AX2052" s="14" t="s">
        <v>73</v>
      </c>
      <c r="AY2052" s="250" t="s">
        <v>139</v>
      </c>
    </row>
    <row r="2053" s="13" customFormat="1">
      <c r="A2053" s="13"/>
      <c r="B2053" s="229"/>
      <c r="C2053" s="230"/>
      <c r="D2053" s="231" t="s">
        <v>150</v>
      </c>
      <c r="E2053" s="232" t="s">
        <v>1</v>
      </c>
      <c r="F2053" s="233" t="s">
        <v>197</v>
      </c>
      <c r="G2053" s="230"/>
      <c r="H2053" s="232" t="s">
        <v>1</v>
      </c>
      <c r="I2053" s="234"/>
      <c r="J2053" s="230"/>
      <c r="K2053" s="230"/>
      <c r="L2053" s="235"/>
      <c r="M2053" s="236"/>
      <c r="N2053" s="237"/>
      <c r="O2053" s="237"/>
      <c r="P2053" s="237"/>
      <c r="Q2053" s="237"/>
      <c r="R2053" s="237"/>
      <c r="S2053" s="237"/>
      <c r="T2053" s="238"/>
      <c r="U2053" s="13"/>
      <c r="V2053" s="13"/>
      <c r="W2053" s="13"/>
      <c r="X2053" s="13"/>
      <c r="Y2053" s="13"/>
      <c r="Z2053" s="13"/>
      <c r="AA2053" s="13"/>
      <c r="AB2053" s="13"/>
      <c r="AC2053" s="13"/>
      <c r="AD2053" s="13"/>
      <c r="AE2053" s="13"/>
      <c r="AT2053" s="239" t="s">
        <v>150</v>
      </c>
      <c r="AU2053" s="239" t="s">
        <v>148</v>
      </c>
      <c r="AV2053" s="13" t="s">
        <v>81</v>
      </c>
      <c r="AW2053" s="13" t="s">
        <v>30</v>
      </c>
      <c r="AX2053" s="13" t="s">
        <v>73</v>
      </c>
      <c r="AY2053" s="239" t="s">
        <v>139</v>
      </c>
    </row>
    <row r="2054" s="14" customFormat="1">
      <c r="A2054" s="14"/>
      <c r="B2054" s="240"/>
      <c r="C2054" s="241"/>
      <c r="D2054" s="231" t="s">
        <v>150</v>
      </c>
      <c r="E2054" s="242" t="s">
        <v>1</v>
      </c>
      <c r="F2054" s="243" t="s">
        <v>198</v>
      </c>
      <c r="G2054" s="241"/>
      <c r="H2054" s="244">
        <v>1.153</v>
      </c>
      <c r="I2054" s="245"/>
      <c r="J2054" s="241"/>
      <c r="K2054" s="241"/>
      <c r="L2054" s="246"/>
      <c r="M2054" s="247"/>
      <c r="N2054" s="248"/>
      <c r="O2054" s="248"/>
      <c r="P2054" s="248"/>
      <c r="Q2054" s="248"/>
      <c r="R2054" s="248"/>
      <c r="S2054" s="248"/>
      <c r="T2054" s="249"/>
      <c r="U2054" s="14"/>
      <c r="V2054" s="14"/>
      <c r="W2054" s="14"/>
      <c r="X2054" s="14"/>
      <c r="Y2054" s="14"/>
      <c r="Z2054" s="14"/>
      <c r="AA2054" s="14"/>
      <c r="AB2054" s="14"/>
      <c r="AC2054" s="14"/>
      <c r="AD2054" s="14"/>
      <c r="AE2054" s="14"/>
      <c r="AT2054" s="250" t="s">
        <v>150</v>
      </c>
      <c r="AU2054" s="250" t="s">
        <v>148</v>
      </c>
      <c r="AV2054" s="14" t="s">
        <v>148</v>
      </c>
      <c r="AW2054" s="14" t="s">
        <v>30</v>
      </c>
      <c r="AX2054" s="14" t="s">
        <v>73</v>
      </c>
      <c r="AY2054" s="250" t="s">
        <v>139</v>
      </c>
    </row>
    <row r="2055" s="13" customFormat="1">
      <c r="A2055" s="13"/>
      <c r="B2055" s="229"/>
      <c r="C2055" s="230"/>
      <c r="D2055" s="231" t="s">
        <v>150</v>
      </c>
      <c r="E2055" s="232" t="s">
        <v>1</v>
      </c>
      <c r="F2055" s="233" t="s">
        <v>168</v>
      </c>
      <c r="G2055" s="230"/>
      <c r="H2055" s="232" t="s">
        <v>1</v>
      </c>
      <c r="I2055" s="234"/>
      <c r="J2055" s="230"/>
      <c r="K2055" s="230"/>
      <c r="L2055" s="235"/>
      <c r="M2055" s="236"/>
      <c r="N2055" s="237"/>
      <c r="O2055" s="237"/>
      <c r="P2055" s="237"/>
      <c r="Q2055" s="237"/>
      <c r="R2055" s="237"/>
      <c r="S2055" s="237"/>
      <c r="T2055" s="238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T2055" s="239" t="s">
        <v>150</v>
      </c>
      <c r="AU2055" s="239" t="s">
        <v>148</v>
      </c>
      <c r="AV2055" s="13" t="s">
        <v>81</v>
      </c>
      <c r="AW2055" s="13" t="s">
        <v>30</v>
      </c>
      <c r="AX2055" s="13" t="s">
        <v>73</v>
      </c>
      <c r="AY2055" s="239" t="s">
        <v>139</v>
      </c>
    </row>
    <row r="2056" s="14" customFormat="1">
      <c r="A2056" s="14"/>
      <c r="B2056" s="240"/>
      <c r="C2056" s="241"/>
      <c r="D2056" s="231" t="s">
        <v>150</v>
      </c>
      <c r="E2056" s="242" t="s">
        <v>1</v>
      </c>
      <c r="F2056" s="243" t="s">
        <v>199</v>
      </c>
      <c r="G2056" s="241"/>
      <c r="H2056" s="244">
        <v>7.1109999999999998</v>
      </c>
      <c r="I2056" s="245"/>
      <c r="J2056" s="241"/>
      <c r="K2056" s="241"/>
      <c r="L2056" s="246"/>
      <c r="M2056" s="247"/>
      <c r="N2056" s="248"/>
      <c r="O2056" s="248"/>
      <c r="P2056" s="248"/>
      <c r="Q2056" s="248"/>
      <c r="R2056" s="248"/>
      <c r="S2056" s="248"/>
      <c r="T2056" s="249"/>
      <c r="U2056" s="14"/>
      <c r="V2056" s="14"/>
      <c r="W2056" s="14"/>
      <c r="X2056" s="14"/>
      <c r="Y2056" s="14"/>
      <c r="Z2056" s="14"/>
      <c r="AA2056" s="14"/>
      <c r="AB2056" s="14"/>
      <c r="AC2056" s="14"/>
      <c r="AD2056" s="14"/>
      <c r="AE2056" s="14"/>
      <c r="AT2056" s="250" t="s">
        <v>150</v>
      </c>
      <c r="AU2056" s="250" t="s">
        <v>148</v>
      </c>
      <c r="AV2056" s="14" t="s">
        <v>148</v>
      </c>
      <c r="AW2056" s="14" t="s">
        <v>30</v>
      </c>
      <c r="AX2056" s="14" t="s">
        <v>73</v>
      </c>
      <c r="AY2056" s="250" t="s">
        <v>139</v>
      </c>
    </row>
    <row r="2057" s="13" customFormat="1">
      <c r="A2057" s="13"/>
      <c r="B2057" s="229"/>
      <c r="C2057" s="230"/>
      <c r="D2057" s="231" t="s">
        <v>150</v>
      </c>
      <c r="E2057" s="232" t="s">
        <v>1</v>
      </c>
      <c r="F2057" s="233" t="s">
        <v>200</v>
      </c>
      <c r="G2057" s="230"/>
      <c r="H2057" s="232" t="s">
        <v>1</v>
      </c>
      <c r="I2057" s="234"/>
      <c r="J2057" s="230"/>
      <c r="K2057" s="230"/>
      <c r="L2057" s="235"/>
      <c r="M2057" s="236"/>
      <c r="N2057" s="237"/>
      <c r="O2057" s="237"/>
      <c r="P2057" s="237"/>
      <c r="Q2057" s="237"/>
      <c r="R2057" s="237"/>
      <c r="S2057" s="237"/>
      <c r="T2057" s="238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T2057" s="239" t="s">
        <v>150</v>
      </c>
      <c r="AU2057" s="239" t="s">
        <v>148</v>
      </c>
      <c r="AV2057" s="13" t="s">
        <v>81</v>
      </c>
      <c r="AW2057" s="13" t="s">
        <v>30</v>
      </c>
      <c r="AX2057" s="13" t="s">
        <v>73</v>
      </c>
      <c r="AY2057" s="239" t="s">
        <v>139</v>
      </c>
    </row>
    <row r="2058" s="14" customFormat="1">
      <c r="A2058" s="14"/>
      <c r="B2058" s="240"/>
      <c r="C2058" s="241"/>
      <c r="D2058" s="231" t="s">
        <v>150</v>
      </c>
      <c r="E2058" s="242" t="s">
        <v>1</v>
      </c>
      <c r="F2058" s="243" t="s">
        <v>201</v>
      </c>
      <c r="G2058" s="241"/>
      <c r="H2058" s="244">
        <v>26.088000000000001</v>
      </c>
      <c r="I2058" s="245"/>
      <c r="J2058" s="241"/>
      <c r="K2058" s="241"/>
      <c r="L2058" s="246"/>
      <c r="M2058" s="247"/>
      <c r="N2058" s="248"/>
      <c r="O2058" s="248"/>
      <c r="P2058" s="248"/>
      <c r="Q2058" s="248"/>
      <c r="R2058" s="248"/>
      <c r="S2058" s="248"/>
      <c r="T2058" s="249"/>
      <c r="U2058" s="14"/>
      <c r="V2058" s="14"/>
      <c r="W2058" s="14"/>
      <c r="X2058" s="14"/>
      <c r="Y2058" s="14"/>
      <c r="Z2058" s="14"/>
      <c r="AA2058" s="14"/>
      <c r="AB2058" s="14"/>
      <c r="AC2058" s="14"/>
      <c r="AD2058" s="14"/>
      <c r="AE2058" s="14"/>
      <c r="AT2058" s="250" t="s">
        <v>150</v>
      </c>
      <c r="AU2058" s="250" t="s">
        <v>148</v>
      </c>
      <c r="AV2058" s="14" t="s">
        <v>148</v>
      </c>
      <c r="AW2058" s="14" t="s">
        <v>30</v>
      </c>
      <c r="AX2058" s="14" t="s">
        <v>73</v>
      </c>
      <c r="AY2058" s="250" t="s">
        <v>139</v>
      </c>
    </row>
    <row r="2059" s="13" customFormat="1">
      <c r="A2059" s="13"/>
      <c r="B2059" s="229"/>
      <c r="C2059" s="230"/>
      <c r="D2059" s="231" t="s">
        <v>150</v>
      </c>
      <c r="E2059" s="232" t="s">
        <v>1</v>
      </c>
      <c r="F2059" s="233" t="s">
        <v>202</v>
      </c>
      <c r="G2059" s="230"/>
      <c r="H2059" s="232" t="s">
        <v>1</v>
      </c>
      <c r="I2059" s="234"/>
      <c r="J2059" s="230"/>
      <c r="K2059" s="230"/>
      <c r="L2059" s="235"/>
      <c r="M2059" s="236"/>
      <c r="N2059" s="237"/>
      <c r="O2059" s="237"/>
      <c r="P2059" s="237"/>
      <c r="Q2059" s="237"/>
      <c r="R2059" s="237"/>
      <c r="S2059" s="237"/>
      <c r="T2059" s="238"/>
      <c r="U2059" s="13"/>
      <c r="V2059" s="13"/>
      <c r="W2059" s="13"/>
      <c r="X2059" s="13"/>
      <c r="Y2059" s="13"/>
      <c r="Z2059" s="13"/>
      <c r="AA2059" s="13"/>
      <c r="AB2059" s="13"/>
      <c r="AC2059" s="13"/>
      <c r="AD2059" s="13"/>
      <c r="AE2059" s="13"/>
      <c r="AT2059" s="239" t="s">
        <v>150</v>
      </c>
      <c r="AU2059" s="239" t="s">
        <v>148</v>
      </c>
      <c r="AV2059" s="13" t="s">
        <v>81</v>
      </c>
      <c r="AW2059" s="13" t="s">
        <v>30</v>
      </c>
      <c r="AX2059" s="13" t="s">
        <v>73</v>
      </c>
      <c r="AY2059" s="239" t="s">
        <v>139</v>
      </c>
    </row>
    <row r="2060" s="14" customFormat="1">
      <c r="A2060" s="14"/>
      <c r="B2060" s="240"/>
      <c r="C2060" s="241"/>
      <c r="D2060" s="231" t="s">
        <v>150</v>
      </c>
      <c r="E2060" s="242" t="s">
        <v>1</v>
      </c>
      <c r="F2060" s="243" t="s">
        <v>203</v>
      </c>
      <c r="G2060" s="241"/>
      <c r="H2060" s="244">
        <v>22.337</v>
      </c>
      <c r="I2060" s="245"/>
      <c r="J2060" s="241"/>
      <c r="K2060" s="241"/>
      <c r="L2060" s="246"/>
      <c r="M2060" s="247"/>
      <c r="N2060" s="248"/>
      <c r="O2060" s="248"/>
      <c r="P2060" s="248"/>
      <c r="Q2060" s="248"/>
      <c r="R2060" s="248"/>
      <c r="S2060" s="248"/>
      <c r="T2060" s="249"/>
      <c r="U2060" s="14"/>
      <c r="V2060" s="14"/>
      <c r="W2060" s="14"/>
      <c r="X2060" s="14"/>
      <c r="Y2060" s="14"/>
      <c r="Z2060" s="14"/>
      <c r="AA2060" s="14"/>
      <c r="AB2060" s="14"/>
      <c r="AC2060" s="14"/>
      <c r="AD2060" s="14"/>
      <c r="AE2060" s="14"/>
      <c r="AT2060" s="250" t="s">
        <v>150</v>
      </c>
      <c r="AU2060" s="250" t="s">
        <v>148</v>
      </c>
      <c r="AV2060" s="14" t="s">
        <v>148</v>
      </c>
      <c r="AW2060" s="14" t="s">
        <v>30</v>
      </c>
      <c r="AX2060" s="14" t="s">
        <v>73</v>
      </c>
      <c r="AY2060" s="250" t="s">
        <v>139</v>
      </c>
    </row>
    <row r="2061" s="13" customFormat="1">
      <c r="A2061" s="13"/>
      <c r="B2061" s="229"/>
      <c r="C2061" s="230"/>
      <c r="D2061" s="231" t="s">
        <v>150</v>
      </c>
      <c r="E2061" s="232" t="s">
        <v>1</v>
      </c>
      <c r="F2061" s="233" t="s">
        <v>2055</v>
      </c>
      <c r="G2061" s="230"/>
      <c r="H2061" s="232" t="s">
        <v>1</v>
      </c>
      <c r="I2061" s="234"/>
      <c r="J2061" s="230"/>
      <c r="K2061" s="230"/>
      <c r="L2061" s="235"/>
      <c r="M2061" s="236"/>
      <c r="N2061" s="237"/>
      <c r="O2061" s="237"/>
      <c r="P2061" s="237"/>
      <c r="Q2061" s="237"/>
      <c r="R2061" s="237"/>
      <c r="S2061" s="237"/>
      <c r="T2061" s="238"/>
      <c r="U2061" s="13"/>
      <c r="V2061" s="13"/>
      <c r="W2061" s="13"/>
      <c r="X2061" s="13"/>
      <c r="Y2061" s="13"/>
      <c r="Z2061" s="13"/>
      <c r="AA2061" s="13"/>
      <c r="AB2061" s="13"/>
      <c r="AC2061" s="13"/>
      <c r="AD2061" s="13"/>
      <c r="AE2061" s="13"/>
      <c r="AT2061" s="239" t="s">
        <v>150</v>
      </c>
      <c r="AU2061" s="239" t="s">
        <v>148</v>
      </c>
      <c r="AV2061" s="13" t="s">
        <v>81</v>
      </c>
      <c r="AW2061" s="13" t="s">
        <v>30</v>
      </c>
      <c r="AX2061" s="13" t="s">
        <v>73</v>
      </c>
      <c r="AY2061" s="239" t="s">
        <v>139</v>
      </c>
    </row>
    <row r="2062" s="13" customFormat="1">
      <c r="A2062" s="13"/>
      <c r="B2062" s="229"/>
      <c r="C2062" s="230"/>
      <c r="D2062" s="231" t="s">
        <v>150</v>
      </c>
      <c r="E2062" s="232" t="s">
        <v>1</v>
      </c>
      <c r="F2062" s="233" t="s">
        <v>193</v>
      </c>
      <c r="G2062" s="230"/>
      <c r="H2062" s="232" t="s">
        <v>1</v>
      </c>
      <c r="I2062" s="234"/>
      <c r="J2062" s="230"/>
      <c r="K2062" s="230"/>
      <c r="L2062" s="235"/>
      <c r="M2062" s="236"/>
      <c r="N2062" s="237"/>
      <c r="O2062" s="237"/>
      <c r="P2062" s="237"/>
      <c r="Q2062" s="237"/>
      <c r="R2062" s="237"/>
      <c r="S2062" s="237"/>
      <c r="T2062" s="238"/>
      <c r="U2062" s="13"/>
      <c r="V2062" s="13"/>
      <c r="W2062" s="13"/>
      <c r="X2062" s="13"/>
      <c r="Y2062" s="13"/>
      <c r="Z2062" s="13"/>
      <c r="AA2062" s="13"/>
      <c r="AB2062" s="13"/>
      <c r="AC2062" s="13"/>
      <c r="AD2062" s="13"/>
      <c r="AE2062" s="13"/>
      <c r="AT2062" s="239" t="s">
        <v>150</v>
      </c>
      <c r="AU2062" s="239" t="s">
        <v>148</v>
      </c>
      <c r="AV2062" s="13" t="s">
        <v>81</v>
      </c>
      <c r="AW2062" s="13" t="s">
        <v>30</v>
      </c>
      <c r="AX2062" s="13" t="s">
        <v>73</v>
      </c>
      <c r="AY2062" s="239" t="s">
        <v>139</v>
      </c>
    </row>
    <row r="2063" s="14" customFormat="1">
      <c r="A2063" s="14"/>
      <c r="B2063" s="240"/>
      <c r="C2063" s="241"/>
      <c r="D2063" s="231" t="s">
        <v>150</v>
      </c>
      <c r="E2063" s="242" t="s">
        <v>1</v>
      </c>
      <c r="F2063" s="243" t="s">
        <v>236</v>
      </c>
      <c r="G2063" s="241"/>
      <c r="H2063" s="244">
        <v>32.018999999999998</v>
      </c>
      <c r="I2063" s="245"/>
      <c r="J2063" s="241"/>
      <c r="K2063" s="241"/>
      <c r="L2063" s="246"/>
      <c r="M2063" s="247"/>
      <c r="N2063" s="248"/>
      <c r="O2063" s="248"/>
      <c r="P2063" s="248"/>
      <c r="Q2063" s="248"/>
      <c r="R2063" s="248"/>
      <c r="S2063" s="248"/>
      <c r="T2063" s="249"/>
      <c r="U2063" s="14"/>
      <c r="V2063" s="14"/>
      <c r="W2063" s="14"/>
      <c r="X2063" s="14"/>
      <c r="Y2063" s="14"/>
      <c r="Z2063" s="14"/>
      <c r="AA2063" s="14"/>
      <c r="AB2063" s="14"/>
      <c r="AC2063" s="14"/>
      <c r="AD2063" s="14"/>
      <c r="AE2063" s="14"/>
      <c r="AT2063" s="250" t="s">
        <v>150</v>
      </c>
      <c r="AU2063" s="250" t="s">
        <v>148</v>
      </c>
      <c r="AV2063" s="14" t="s">
        <v>148</v>
      </c>
      <c r="AW2063" s="14" t="s">
        <v>30</v>
      </c>
      <c r="AX2063" s="14" t="s">
        <v>73</v>
      </c>
      <c r="AY2063" s="250" t="s">
        <v>139</v>
      </c>
    </row>
    <row r="2064" s="13" customFormat="1">
      <c r="A2064" s="13"/>
      <c r="B2064" s="229"/>
      <c r="C2064" s="230"/>
      <c r="D2064" s="231" t="s">
        <v>150</v>
      </c>
      <c r="E2064" s="232" t="s">
        <v>1</v>
      </c>
      <c r="F2064" s="233" t="s">
        <v>195</v>
      </c>
      <c r="G2064" s="230"/>
      <c r="H2064" s="232" t="s">
        <v>1</v>
      </c>
      <c r="I2064" s="234"/>
      <c r="J2064" s="230"/>
      <c r="K2064" s="230"/>
      <c r="L2064" s="235"/>
      <c r="M2064" s="236"/>
      <c r="N2064" s="237"/>
      <c r="O2064" s="237"/>
      <c r="P2064" s="237"/>
      <c r="Q2064" s="237"/>
      <c r="R2064" s="237"/>
      <c r="S2064" s="237"/>
      <c r="T2064" s="238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T2064" s="239" t="s">
        <v>150</v>
      </c>
      <c r="AU2064" s="239" t="s">
        <v>148</v>
      </c>
      <c r="AV2064" s="13" t="s">
        <v>81</v>
      </c>
      <c r="AW2064" s="13" t="s">
        <v>30</v>
      </c>
      <c r="AX2064" s="13" t="s">
        <v>73</v>
      </c>
      <c r="AY2064" s="239" t="s">
        <v>139</v>
      </c>
    </row>
    <row r="2065" s="14" customFormat="1">
      <c r="A2065" s="14"/>
      <c r="B2065" s="240"/>
      <c r="C2065" s="241"/>
      <c r="D2065" s="231" t="s">
        <v>150</v>
      </c>
      <c r="E2065" s="242" t="s">
        <v>1</v>
      </c>
      <c r="F2065" s="243" t="s">
        <v>237</v>
      </c>
      <c r="G2065" s="241"/>
      <c r="H2065" s="244">
        <v>13.177</v>
      </c>
      <c r="I2065" s="245"/>
      <c r="J2065" s="241"/>
      <c r="K2065" s="241"/>
      <c r="L2065" s="246"/>
      <c r="M2065" s="247"/>
      <c r="N2065" s="248"/>
      <c r="O2065" s="248"/>
      <c r="P2065" s="248"/>
      <c r="Q2065" s="248"/>
      <c r="R2065" s="248"/>
      <c r="S2065" s="248"/>
      <c r="T2065" s="249"/>
      <c r="U2065" s="14"/>
      <c r="V2065" s="14"/>
      <c r="W2065" s="14"/>
      <c r="X2065" s="14"/>
      <c r="Y2065" s="14"/>
      <c r="Z2065" s="14"/>
      <c r="AA2065" s="14"/>
      <c r="AB2065" s="14"/>
      <c r="AC2065" s="14"/>
      <c r="AD2065" s="14"/>
      <c r="AE2065" s="14"/>
      <c r="AT2065" s="250" t="s">
        <v>150</v>
      </c>
      <c r="AU2065" s="250" t="s">
        <v>148</v>
      </c>
      <c r="AV2065" s="14" t="s">
        <v>148</v>
      </c>
      <c r="AW2065" s="14" t="s">
        <v>30</v>
      </c>
      <c r="AX2065" s="14" t="s">
        <v>73</v>
      </c>
      <c r="AY2065" s="250" t="s">
        <v>139</v>
      </c>
    </row>
    <row r="2066" s="13" customFormat="1">
      <c r="A2066" s="13"/>
      <c r="B2066" s="229"/>
      <c r="C2066" s="230"/>
      <c r="D2066" s="231" t="s">
        <v>150</v>
      </c>
      <c r="E2066" s="232" t="s">
        <v>1</v>
      </c>
      <c r="F2066" s="233" t="s">
        <v>197</v>
      </c>
      <c r="G2066" s="230"/>
      <c r="H2066" s="232" t="s">
        <v>1</v>
      </c>
      <c r="I2066" s="234"/>
      <c r="J2066" s="230"/>
      <c r="K2066" s="230"/>
      <c r="L2066" s="235"/>
      <c r="M2066" s="236"/>
      <c r="N2066" s="237"/>
      <c r="O2066" s="237"/>
      <c r="P2066" s="237"/>
      <c r="Q2066" s="237"/>
      <c r="R2066" s="237"/>
      <c r="S2066" s="237"/>
      <c r="T2066" s="238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T2066" s="239" t="s">
        <v>150</v>
      </c>
      <c r="AU2066" s="239" t="s">
        <v>148</v>
      </c>
      <c r="AV2066" s="13" t="s">
        <v>81</v>
      </c>
      <c r="AW2066" s="13" t="s">
        <v>30</v>
      </c>
      <c r="AX2066" s="13" t="s">
        <v>73</v>
      </c>
      <c r="AY2066" s="239" t="s">
        <v>139</v>
      </c>
    </row>
    <row r="2067" s="14" customFormat="1">
      <c r="A2067" s="14"/>
      <c r="B2067" s="240"/>
      <c r="C2067" s="241"/>
      <c r="D2067" s="231" t="s">
        <v>150</v>
      </c>
      <c r="E2067" s="242" t="s">
        <v>1</v>
      </c>
      <c r="F2067" s="243" t="s">
        <v>238</v>
      </c>
      <c r="G2067" s="241"/>
      <c r="H2067" s="244">
        <v>12.805</v>
      </c>
      <c r="I2067" s="245"/>
      <c r="J2067" s="241"/>
      <c r="K2067" s="241"/>
      <c r="L2067" s="246"/>
      <c r="M2067" s="247"/>
      <c r="N2067" s="248"/>
      <c r="O2067" s="248"/>
      <c r="P2067" s="248"/>
      <c r="Q2067" s="248"/>
      <c r="R2067" s="248"/>
      <c r="S2067" s="248"/>
      <c r="T2067" s="249"/>
      <c r="U2067" s="14"/>
      <c r="V2067" s="14"/>
      <c r="W2067" s="14"/>
      <c r="X2067" s="14"/>
      <c r="Y2067" s="14"/>
      <c r="Z2067" s="14"/>
      <c r="AA2067" s="14"/>
      <c r="AB2067" s="14"/>
      <c r="AC2067" s="14"/>
      <c r="AD2067" s="14"/>
      <c r="AE2067" s="14"/>
      <c r="AT2067" s="250" t="s">
        <v>150</v>
      </c>
      <c r="AU2067" s="250" t="s">
        <v>148</v>
      </c>
      <c r="AV2067" s="14" t="s">
        <v>148</v>
      </c>
      <c r="AW2067" s="14" t="s">
        <v>30</v>
      </c>
      <c r="AX2067" s="14" t="s">
        <v>73</v>
      </c>
      <c r="AY2067" s="250" t="s">
        <v>139</v>
      </c>
    </row>
    <row r="2068" s="13" customFormat="1">
      <c r="A2068" s="13"/>
      <c r="B2068" s="229"/>
      <c r="C2068" s="230"/>
      <c r="D2068" s="231" t="s">
        <v>150</v>
      </c>
      <c r="E2068" s="232" t="s">
        <v>1</v>
      </c>
      <c r="F2068" s="233" t="s">
        <v>168</v>
      </c>
      <c r="G2068" s="230"/>
      <c r="H2068" s="232" t="s">
        <v>1</v>
      </c>
      <c r="I2068" s="234"/>
      <c r="J2068" s="230"/>
      <c r="K2068" s="230"/>
      <c r="L2068" s="235"/>
      <c r="M2068" s="236"/>
      <c r="N2068" s="237"/>
      <c r="O2068" s="237"/>
      <c r="P2068" s="237"/>
      <c r="Q2068" s="237"/>
      <c r="R2068" s="237"/>
      <c r="S2068" s="237"/>
      <c r="T2068" s="238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T2068" s="239" t="s">
        <v>150</v>
      </c>
      <c r="AU2068" s="239" t="s">
        <v>148</v>
      </c>
      <c r="AV2068" s="13" t="s">
        <v>81</v>
      </c>
      <c r="AW2068" s="13" t="s">
        <v>30</v>
      </c>
      <c r="AX2068" s="13" t="s">
        <v>73</v>
      </c>
      <c r="AY2068" s="239" t="s">
        <v>139</v>
      </c>
    </row>
    <row r="2069" s="14" customFormat="1">
      <c r="A2069" s="14"/>
      <c r="B2069" s="240"/>
      <c r="C2069" s="241"/>
      <c r="D2069" s="231" t="s">
        <v>150</v>
      </c>
      <c r="E2069" s="242" t="s">
        <v>1</v>
      </c>
      <c r="F2069" s="243" t="s">
        <v>239</v>
      </c>
      <c r="G2069" s="241"/>
      <c r="H2069" s="244">
        <v>32.369</v>
      </c>
      <c r="I2069" s="245"/>
      <c r="J2069" s="241"/>
      <c r="K2069" s="241"/>
      <c r="L2069" s="246"/>
      <c r="M2069" s="247"/>
      <c r="N2069" s="248"/>
      <c r="O2069" s="248"/>
      <c r="P2069" s="248"/>
      <c r="Q2069" s="248"/>
      <c r="R2069" s="248"/>
      <c r="S2069" s="248"/>
      <c r="T2069" s="249"/>
      <c r="U2069" s="14"/>
      <c r="V2069" s="14"/>
      <c r="W2069" s="14"/>
      <c r="X2069" s="14"/>
      <c r="Y2069" s="14"/>
      <c r="Z2069" s="14"/>
      <c r="AA2069" s="14"/>
      <c r="AB2069" s="14"/>
      <c r="AC2069" s="14"/>
      <c r="AD2069" s="14"/>
      <c r="AE2069" s="14"/>
      <c r="AT2069" s="250" t="s">
        <v>150</v>
      </c>
      <c r="AU2069" s="250" t="s">
        <v>148</v>
      </c>
      <c r="AV2069" s="14" t="s">
        <v>148</v>
      </c>
      <c r="AW2069" s="14" t="s">
        <v>30</v>
      </c>
      <c r="AX2069" s="14" t="s">
        <v>73</v>
      </c>
      <c r="AY2069" s="250" t="s">
        <v>139</v>
      </c>
    </row>
    <row r="2070" s="13" customFormat="1">
      <c r="A2070" s="13"/>
      <c r="B2070" s="229"/>
      <c r="C2070" s="230"/>
      <c r="D2070" s="231" t="s">
        <v>150</v>
      </c>
      <c r="E2070" s="232" t="s">
        <v>1</v>
      </c>
      <c r="F2070" s="233" t="s">
        <v>240</v>
      </c>
      <c r="G2070" s="230"/>
      <c r="H2070" s="232" t="s">
        <v>1</v>
      </c>
      <c r="I2070" s="234"/>
      <c r="J2070" s="230"/>
      <c r="K2070" s="230"/>
      <c r="L2070" s="235"/>
      <c r="M2070" s="236"/>
      <c r="N2070" s="237"/>
      <c r="O2070" s="237"/>
      <c r="P2070" s="237"/>
      <c r="Q2070" s="237"/>
      <c r="R2070" s="237"/>
      <c r="S2070" s="237"/>
      <c r="T2070" s="238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T2070" s="239" t="s">
        <v>150</v>
      </c>
      <c r="AU2070" s="239" t="s">
        <v>148</v>
      </c>
      <c r="AV2070" s="13" t="s">
        <v>81</v>
      </c>
      <c r="AW2070" s="13" t="s">
        <v>30</v>
      </c>
      <c r="AX2070" s="13" t="s">
        <v>73</v>
      </c>
      <c r="AY2070" s="239" t="s">
        <v>139</v>
      </c>
    </row>
    <row r="2071" s="14" customFormat="1">
      <c r="A2071" s="14"/>
      <c r="B2071" s="240"/>
      <c r="C2071" s="241"/>
      <c r="D2071" s="231" t="s">
        <v>150</v>
      </c>
      <c r="E2071" s="242" t="s">
        <v>1</v>
      </c>
      <c r="F2071" s="243" t="s">
        <v>241</v>
      </c>
      <c r="G2071" s="241"/>
      <c r="H2071" s="244">
        <v>59.670999999999999</v>
      </c>
      <c r="I2071" s="245"/>
      <c r="J2071" s="241"/>
      <c r="K2071" s="241"/>
      <c r="L2071" s="246"/>
      <c r="M2071" s="247"/>
      <c r="N2071" s="248"/>
      <c r="O2071" s="248"/>
      <c r="P2071" s="248"/>
      <c r="Q2071" s="248"/>
      <c r="R2071" s="248"/>
      <c r="S2071" s="248"/>
      <c r="T2071" s="249"/>
      <c r="U2071" s="14"/>
      <c r="V2071" s="14"/>
      <c r="W2071" s="14"/>
      <c r="X2071" s="14"/>
      <c r="Y2071" s="14"/>
      <c r="Z2071" s="14"/>
      <c r="AA2071" s="14"/>
      <c r="AB2071" s="14"/>
      <c r="AC2071" s="14"/>
      <c r="AD2071" s="14"/>
      <c r="AE2071" s="14"/>
      <c r="AT2071" s="250" t="s">
        <v>150</v>
      </c>
      <c r="AU2071" s="250" t="s">
        <v>148</v>
      </c>
      <c r="AV2071" s="14" t="s">
        <v>148</v>
      </c>
      <c r="AW2071" s="14" t="s">
        <v>30</v>
      </c>
      <c r="AX2071" s="14" t="s">
        <v>73</v>
      </c>
      <c r="AY2071" s="250" t="s">
        <v>139</v>
      </c>
    </row>
    <row r="2072" s="13" customFormat="1">
      <c r="A2072" s="13"/>
      <c r="B2072" s="229"/>
      <c r="C2072" s="230"/>
      <c r="D2072" s="231" t="s">
        <v>150</v>
      </c>
      <c r="E2072" s="232" t="s">
        <v>1</v>
      </c>
      <c r="F2072" s="233" t="s">
        <v>202</v>
      </c>
      <c r="G2072" s="230"/>
      <c r="H2072" s="232" t="s">
        <v>1</v>
      </c>
      <c r="I2072" s="234"/>
      <c r="J2072" s="230"/>
      <c r="K2072" s="230"/>
      <c r="L2072" s="235"/>
      <c r="M2072" s="236"/>
      <c r="N2072" s="237"/>
      <c r="O2072" s="237"/>
      <c r="P2072" s="237"/>
      <c r="Q2072" s="237"/>
      <c r="R2072" s="237"/>
      <c r="S2072" s="237"/>
      <c r="T2072" s="238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T2072" s="239" t="s">
        <v>150</v>
      </c>
      <c r="AU2072" s="239" t="s">
        <v>148</v>
      </c>
      <c r="AV2072" s="13" t="s">
        <v>81</v>
      </c>
      <c r="AW2072" s="13" t="s">
        <v>30</v>
      </c>
      <c r="AX2072" s="13" t="s">
        <v>73</v>
      </c>
      <c r="AY2072" s="239" t="s">
        <v>139</v>
      </c>
    </row>
    <row r="2073" s="14" customFormat="1">
      <c r="A2073" s="14"/>
      <c r="B2073" s="240"/>
      <c r="C2073" s="241"/>
      <c r="D2073" s="231" t="s">
        <v>150</v>
      </c>
      <c r="E2073" s="242" t="s">
        <v>1</v>
      </c>
      <c r="F2073" s="243" t="s">
        <v>242</v>
      </c>
      <c r="G2073" s="241"/>
      <c r="H2073" s="244">
        <v>52.463999999999999</v>
      </c>
      <c r="I2073" s="245"/>
      <c r="J2073" s="241"/>
      <c r="K2073" s="241"/>
      <c r="L2073" s="246"/>
      <c r="M2073" s="247"/>
      <c r="N2073" s="248"/>
      <c r="O2073" s="248"/>
      <c r="P2073" s="248"/>
      <c r="Q2073" s="248"/>
      <c r="R2073" s="248"/>
      <c r="S2073" s="248"/>
      <c r="T2073" s="249"/>
      <c r="U2073" s="14"/>
      <c r="V2073" s="14"/>
      <c r="W2073" s="14"/>
      <c r="X2073" s="14"/>
      <c r="Y2073" s="14"/>
      <c r="Z2073" s="14"/>
      <c r="AA2073" s="14"/>
      <c r="AB2073" s="14"/>
      <c r="AC2073" s="14"/>
      <c r="AD2073" s="14"/>
      <c r="AE2073" s="14"/>
      <c r="AT2073" s="250" t="s">
        <v>150</v>
      </c>
      <c r="AU2073" s="250" t="s">
        <v>148</v>
      </c>
      <c r="AV2073" s="14" t="s">
        <v>148</v>
      </c>
      <c r="AW2073" s="14" t="s">
        <v>30</v>
      </c>
      <c r="AX2073" s="14" t="s">
        <v>73</v>
      </c>
      <c r="AY2073" s="250" t="s">
        <v>139</v>
      </c>
    </row>
    <row r="2074" s="13" customFormat="1">
      <c r="A2074" s="13"/>
      <c r="B2074" s="229"/>
      <c r="C2074" s="230"/>
      <c r="D2074" s="231" t="s">
        <v>150</v>
      </c>
      <c r="E2074" s="232" t="s">
        <v>1</v>
      </c>
      <c r="F2074" s="233" t="s">
        <v>243</v>
      </c>
      <c r="G2074" s="230"/>
      <c r="H2074" s="232" t="s">
        <v>1</v>
      </c>
      <c r="I2074" s="234"/>
      <c r="J2074" s="230"/>
      <c r="K2074" s="230"/>
      <c r="L2074" s="235"/>
      <c r="M2074" s="236"/>
      <c r="N2074" s="237"/>
      <c r="O2074" s="237"/>
      <c r="P2074" s="237"/>
      <c r="Q2074" s="237"/>
      <c r="R2074" s="237"/>
      <c r="S2074" s="237"/>
      <c r="T2074" s="238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T2074" s="239" t="s">
        <v>150</v>
      </c>
      <c r="AU2074" s="239" t="s">
        <v>148</v>
      </c>
      <c r="AV2074" s="13" t="s">
        <v>81</v>
      </c>
      <c r="AW2074" s="13" t="s">
        <v>30</v>
      </c>
      <c r="AX2074" s="13" t="s">
        <v>73</v>
      </c>
      <c r="AY2074" s="239" t="s">
        <v>139</v>
      </c>
    </row>
    <row r="2075" s="14" customFormat="1">
      <c r="A2075" s="14"/>
      <c r="B2075" s="240"/>
      <c r="C2075" s="241"/>
      <c r="D2075" s="231" t="s">
        <v>150</v>
      </c>
      <c r="E2075" s="242" t="s">
        <v>1</v>
      </c>
      <c r="F2075" s="243" t="s">
        <v>244</v>
      </c>
      <c r="G2075" s="241"/>
      <c r="H2075" s="244">
        <v>-21.109000000000002</v>
      </c>
      <c r="I2075" s="245"/>
      <c r="J2075" s="241"/>
      <c r="K2075" s="241"/>
      <c r="L2075" s="246"/>
      <c r="M2075" s="247"/>
      <c r="N2075" s="248"/>
      <c r="O2075" s="248"/>
      <c r="P2075" s="248"/>
      <c r="Q2075" s="248"/>
      <c r="R2075" s="248"/>
      <c r="S2075" s="248"/>
      <c r="T2075" s="249"/>
      <c r="U2075" s="14"/>
      <c r="V2075" s="14"/>
      <c r="W2075" s="14"/>
      <c r="X2075" s="14"/>
      <c r="Y2075" s="14"/>
      <c r="Z2075" s="14"/>
      <c r="AA2075" s="14"/>
      <c r="AB2075" s="14"/>
      <c r="AC2075" s="14"/>
      <c r="AD2075" s="14"/>
      <c r="AE2075" s="14"/>
      <c r="AT2075" s="250" t="s">
        <v>150</v>
      </c>
      <c r="AU2075" s="250" t="s">
        <v>148</v>
      </c>
      <c r="AV2075" s="14" t="s">
        <v>148</v>
      </c>
      <c r="AW2075" s="14" t="s">
        <v>30</v>
      </c>
      <c r="AX2075" s="14" t="s">
        <v>73</v>
      </c>
      <c r="AY2075" s="250" t="s">
        <v>139</v>
      </c>
    </row>
    <row r="2076" s="13" customFormat="1">
      <c r="A2076" s="13"/>
      <c r="B2076" s="229"/>
      <c r="C2076" s="230"/>
      <c r="D2076" s="231" t="s">
        <v>150</v>
      </c>
      <c r="E2076" s="232" t="s">
        <v>1</v>
      </c>
      <c r="F2076" s="233" t="s">
        <v>245</v>
      </c>
      <c r="G2076" s="230"/>
      <c r="H2076" s="232" t="s">
        <v>1</v>
      </c>
      <c r="I2076" s="234"/>
      <c r="J2076" s="230"/>
      <c r="K2076" s="230"/>
      <c r="L2076" s="235"/>
      <c r="M2076" s="236"/>
      <c r="N2076" s="237"/>
      <c r="O2076" s="237"/>
      <c r="P2076" s="237"/>
      <c r="Q2076" s="237"/>
      <c r="R2076" s="237"/>
      <c r="S2076" s="237"/>
      <c r="T2076" s="238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T2076" s="239" t="s">
        <v>150</v>
      </c>
      <c r="AU2076" s="239" t="s">
        <v>148</v>
      </c>
      <c r="AV2076" s="13" t="s">
        <v>81</v>
      </c>
      <c r="AW2076" s="13" t="s">
        <v>30</v>
      </c>
      <c r="AX2076" s="13" t="s">
        <v>73</v>
      </c>
      <c r="AY2076" s="239" t="s">
        <v>139</v>
      </c>
    </row>
    <row r="2077" s="14" customFormat="1">
      <c r="A2077" s="14"/>
      <c r="B2077" s="240"/>
      <c r="C2077" s="241"/>
      <c r="D2077" s="231" t="s">
        <v>150</v>
      </c>
      <c r="E2077" s="242" t="s">
        <v>1</v>
      </c>
      <c r="F2077" s="243" t="s">
        <v>246</v>
      </c>
      <c r="G2077" s="241"/>
      <c r="H2077" s="244">
        <v>-5.4359999999999999</v>
      </c>
      <c r="I2077" s="245"/>
      <c r="J2077" s="241"/>
      <c r="K2077" s="241"/>
      <c r="L2077" s="246"/>
      <c r="M2077" s="247"/>
      <c r="N2077" s="248"/>
      <c r="O2077" s="248"/>
      <c r="P2077" s="248"/>
      <c r="Q2077" s="248"/>
      <c r="R2077" s="248"/>
      <c r="S2077" s="248"/>
      <c r="T2077" s="249"/>
      <c r="U2077" s="14"/>
      <c r="V2077" s="14"/>
      <c r="W2077" s="14"/>
      <c r="X2077" s="14"/>
      <c r="Y2077" s="14"/>
      <c r="Z2077" s="14"/>
      <c r="AA2077" s="14"/>
      <c r="AB2077" s="14"/>
      <c r="AC2077" s="14"/>
      <c r="AD2077" s="14"/>
      <c r="AE2077" s="14"/>
      <c r="AT2077" s="250" t="s">
        <v>150</v>
      </c>
      <c r="AU2077" s="250" t="s">
        <v>148</v>
      </c>
      <c r="AV2077" s="14" t="s">
        <v>148</v>
      </c>
      <c r="AW2077" s="14" t="s">
        <v>30</v>
      </c>
      <c r="AX2077" s="14" t="s">
        <v>73</v>
      </c>
      <c r="AY2077" s="250" t="s">
        <v>139</v>
      </c>
    </row>
    <row r="2078" s="15" customFormat="1">
      <c r="A2078" s="15"/>
      <c r="B2078" s="251"/>
      <c r="C2078" s="252"/>
      <c r="D2078" s="231" t="s">
        <v>150</v>
      </c>
      <c r="E2078" s="253" t="s">
        <v>1</v>
      </c>
      <c r="F2078" s="254" t="s">
        <v>164</v>
      </c>
      <c r="G2078" s="252"/>
      <c r="H2078" s="255">
        <v>244.84499999999997</v>
      </c>
      <c r="I2078" s="256"/>
      <c r="J2078" s="252"/>
      <c r="K2078" s="252"/>
      <c r="L2078" s="257"/>
      <c r="M2078" s="258"/>
      <c r="N2078" s="259"/>
      <c r="O2078" s="259"/>
      <c r="P2078" s="259"/>
      <c r="Q2078" s="259"/>
      <c r="R2078" s="259"/>
      <c r="S2078" s="259"/>
      <c r="T2078" s="260"/>
      <c r="U2078" s="15"/>
      <c r="V2078" s="15"/>
      <c r="W2078" s="15"/>
      <c r="X2078" s="15"/>
      <c r="Y2078" s="15"/>
      <c r="Z2078" s="15"/>
      <c r="AA2078" s="15"/>
      <c r="AB2078" s="15"/>
      <c r="AC2078" s="15"/>
      <c r="AD2078" s="15"/>
      <c r="AE2078" s="15"/>
      <c r="AT2078" s="261" t="s">
        <v>150</v>
      </c>
      <c r="AU2078" s="261" t="s">
        <v>148</v>
      </c>
      <c r="AV2078" s="15" t="s">
        <v>147</v>
      </c>
      <c r="AW2078" s="15" t="s">
        <v>30</v>
      </c>
      <c r="AX2078" s="15" t="s">
        <v>81</v>
      </c>
      <c r="AY2078" s="261" t="s">
        <v>139</v>
      </c>
    </row>
    <row r="2079" s="2" customFormat="1" ht="33" customHeight="1">
      <c r="A2079" s="38"/>
      <c r="B2079" s="39"/>
      <c r="C2079" s="215" t="s">
        <v>2096</v>
      </c>
      <c r="D2079" s="215" t="s">
        <v>143</v>
      </c>
      <c r="E2079" s="216" t="s">
        <v>2097</v>
      </c>
      <c r="F2079" s="217" t="s">
        <v>2098</v>
      </c>
      <c r="G2079" s="218" t="s">
        <v>160</v>
      </c>
      <c r="H2079" s="219">
        <v>244.845</v>
      </c>
      <c r="I2079" s="220"/>
      <c r="J2079" s="221">
        <f>ROUND(I2079*H2079,2)</f>
        <v>0</v>
      </c>
      <c r="K2079" s="222"/>
      <c r="L2079" s="44"/>
      <c r="M2079" s="223" t="s">
        <v>1</v>
      </c>
      <c r="N2079" s="224" t="s">
        <v>39</v>
      </c>
      <c r="O2079" s="91"/>
      <c r="P2079" s="225">
        <f>O2079*H2079</f>
        <v>0</v>
      </c>
      <c r="Q2079" s="225">
        <v>0.00025999999999999998</v>
      </c>
      <c r="R2079" s="225">
        <f>Q2079*H2079</f>
        <v>0.0636597</v>
      </c>
      <c r="S2079" s="225">
        <v>0</v>
      </c>
      <c r="T2079" s="226">
        <f>S2079*H2079</f>
        <v>0</v>
      </c>
      <c r="U2079" s="38"/>
      <c r="V2079" s="38"/>
      <c r="W2079" s="38"/>
      <c r="X2079" s="38"/>
      <c r="Y2079" s="38"/>
      <c r="Z2079" s="38"/>
      <c r="AA2079" s="38"/>
      <c r="AB2079" s="38"/>
      <c r="AC2079" s="38"/>
      <c r="AD2079" s="38"/>
      <c r="AE2079" s="38"/>
      <c r="AR2079" s="227" t="s">
        <v>278</v>
      </c>
      <c r="AT2079" s="227" t="s">
        <v>143</v>
      </c>
      <c r="AU2079" s="227" t="s">
        <v>148</v>
      </c>
      <c r="AY2079" s="17" t="s">
        <v>139</v>
      </c>
      <c r="BE2079" s="228">
        <f>IF(N2079="základní",J2079,0)</f>
        <v>0</v>
      </c>
      <c r="BF2079" s="228">
        <f>IF(N2079="snížená",J2079,0)</f>
        <v>0</v>
      </c>
      <c r="BG2079" s="228">
        <f>IF(N2079="zákl. přenesená",J2079,0)</f>
        <v>0</v>
      </c>
      <c r="BH2079" s="228">
        <f>IF(N2079="sníž. přenesená",J2079,0)</f>
        <v>0</v>
      </c>
      <c r="BI2079" s="228">
        <f>IF(N2079="nulová",J2079,0)</f>
        <v>0</v>
      </c>
      <c r="BJ2079" s="17" t="s">
        <v>148</v>
      </c>
      <c r="BK2079" s="228">
        <f>ROUND(I2079*H2079,2)</f>
        <v>0</v>
      </c>
      <c r="BL2079" s="17" t="s">
        <v>278</v>
      </c>
      <c r="BM2079" s="227" t="s">
        <v>2099</v>
      </c>
    </row>
    <row r="2080" s="13" customFormat="1">
      <c r="A2080" s="13"/>
      <c r="B2080" s="229"/>
      <c r="C2080" s="230"/>
      <c r="D2080" s="231" t="s">
        <v>150</v>
      </c>
      <c r="E2080" s="232" t="s">
        <v>1</v>
      </c>
      <c r="F2080" s="233" t="s">
        <v>2054</v>
      </c>
      <c r="G2080" s="230"/>
      <c r="H2080" s="232" t="s">
        <v>1</v>
      </c>
      <c r="I2080" s="234"/>
      <c r="J2080" s="230"/>
      <c r="K2080" s="230"/>
      <c r="L2080" s="235"/>
      <c r="M2080" s="236"/>
      <c r="N2080" s="237"/>
      <c r="O2080" s="237"/>
      <c r="P2080" s="237"/>
      <c r="Q2080" s="237"/>
      <c r="R2080" s="237"/>
      <c r="S2080" s="237"/>
      <c r="T2080" s="238"/>
      <c r="U2080" s="13"/>
      <c r="V2080" s="13"/>
      <c r="W2080" s="13"/>
      <c r="X2080" s="13"/>
      <c r="Y2080" s="13"/>
      <c r="Z2080" s="13"/>
      <c r="AA2080" s="13"/>
      <c r="AB2080" s="13"/>
      <c r="AC2080" s="13"/>
      <c r="AD2080" s="13"/>
      <c r="AE2080" s="13"/>
      <c r="AT2080" s="239" t="s">
        <v>150</v>
      </c>
      <c r="AU2080" s="239" t="s">
        <v>148</v>
      </c>
      <c r="AV2080" s="13" t="s">
        <v>81</v>
      </c>
      <c r="AW2080" s="13" t="s">
        <v>30</v>
      </c>
      <c r="AX2080" s="13" t="s">
        <v>73</v>
      </c>
      <c r="AY2080" s="239" t="s">
        <v>139</v>
      </c>
    </row>
    <row r="2081" s="13" customFormat="1">
      <c r="A2081" s="13"/>
      <c r="B2081" s="229"/>
      <c r="C2081" s="230"/>
      <c r="D2081" s="231" t="s">
        <v>150</v>
      </c>
      <c r="E2081" s="232" t="s">
        <v>1</v>
      </c>
      <c r="F2081" s="233" t="s">
        <v>193</v>
      </c>
      <c r="G2081" s="230"/>
      <c r="H2081" s="232" t="s">
        <v>1</v>
      </c>
      <c r="I2081" s="234"/>
      <c r="J2081" s="230"/>
      <c r="K2081" s="230"/>
      <c r="L2081" s="235"/>
      <c r="M2081" s="236"/>
      <c r="N2081" s="237"/>
      <c r="O2081" s="237"/>
      <c r="P2081" s="237"/>
      <c r="Q2081" s="237"/>
      <c r="R2081" s="237"/>
      <c r="S2081" s="237"/>
      <c r="T2081" s="238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T2081" s="239" t="s">
        <v>150</v>
      </c>
      <c r="AU2081" s="239" t="s">
        <v>148</v>
      </c>
      <c r="AV2081" s="13" t="s">
        <v>81</v>
      </c>
      <c r="AW2081" s="13" t="s">
        <v>30</v>
      </c>
      <c r="AX2081" s="13" t="s">
        <v>73</v>
      </c>
      <c r="AY2081" s="239" t="s">
        <v>139</v>
      </c>
    </row>
    <row r="2082" s="14" customFormat="1">
      <c r="A2082" s="14"/>
      <c r="B2082" s="240"/>
      <c r="C2082" s="241"/>
      <c r="D2082" s="231" t="s">
        <v>150</v>
      </c>
      <c r="E2082" s="242" t="s">
        <v>1</v>
      </c>
      <c r="F2082" s="243" t="s">
        <v>194</v>
      </c>
      <c r="G2082" s="241"/>
      <c r="H2082" s="244">
        <v>10.189</v>
      </c>
      <c r="I2082" s="245"/>
      <c r="J2082" s="241"/>
      <c r="K2082" s="241"/>
      <c r="L2082" s="246"/>
      <c r="M2082" s="247"/>
      <c r="N2082" s="248"/>
      <c r="O2082" s="248"/>
      <c r="P2082" s="248"/>
      <c r="Q2082" s="248"/>
      <c r="R2082" s="248"/>
      <c r="S2082" s="248"/>
      <c r="T2082" s="249"/>
      <c r="U2082" s="14"/>
      <c r="V2082" s="14"/>
      <c r="W2082" s="14"/>
      <c r="X2082" s="14"/>
      <c r="Y2082" s="14"/>
      <c r="Z2082" s="14"/>
      <c r="AA2082" s="14"/>
      <c r="AB2082" s="14"/>
      <c r="AC2082" s="14"/>
      <c r="AD2082" s="14"/>
      <c r="AE2082" s="14"/>
      <c r="AT2082" s="250" t="s">
        <v>150</v>
      </c>
      <c r="AU2082" s="250" t="s">
        <v>148</v>
      </c>
      <c r="AV2082" s="14" t="s">
        <v>148</v>
      </c>
      <c r="AW2082" s="14" t="s">
        <v>30</v>
      </c>
      <c r="AX2082" s="14" t="s">
        <v>73</v>
      </c>
      <c r="AY2082" s="250" t="s">
        <v>139</v>
      </c>
    </row>
    <row r="2083" s="13" customFormat="1">
      <c r="A2083" s="13"/>
      <c r="B2083" s="229"/>
      <c r="C2083" s="230"/>
      <c r="D2083" s="231" t="s">
        <v>150</v>
      </c>
      <c r="E2083" s="232" t="s">
        <v>1</v>
      </c>
      <c r="F2083" s="233" t="s">
        <v>195</v>
      </c>
      <c r="G2083" s="230"/>
      <c r="H2083" s="232" t="s">
        <v>1</v>
      </c>
      <c r="I2083" s="234"/>
      <c r="J2083" s="230"/>
      <c r="K2083" s="230"/>
      <c r="L2083" s="235"/>
      <c r="M2083" s="236"/>
      <c r="N2083" s="237"/>
      <c r="O2083" s="237"/>
      <c r="P2083" s="237"/>
      <c r="Q2083" s="237"/>
      <c r="R2083" s="237"/>
      <c r="S2083" s="237"/>
      <c r="T2083" s="238"/>
      <c r="U2083" s="13"/>
      <c r="V2083" s="13"/>
      <c r="W2083" s="13"/>
      <c r="X2083" s="13"/>
      <c r="Y2083" s="13"/>
      <c r="Z2083" s="13"/>
      <c r="AA2083" s="13"/>
      <c r="AB2083" s="13"/>
      <c r="AC2083" s="13"/>
      <c r="AD2083" s="13"/>
      <c r="AE2083" s="13"/>
      <c r="AT2083" s="239" t="s">
        <v>150</v>
      </c>
      <c r="AU2083" s="239" t="s">
        <v>148</v>
      </c>
      <c r="AV2083" s="13" t="s">
        <v>81</v>
      </c>
      <c r="AW2083" s="13" t="s">
        <v>30</v>
      </c>
      <c r="AX2083" s="13" t="s">
        <v>73</v>
      </c>
      <c r="AY2083" s="239" t="s">
        <v>139</v>
      </c>
    </row>
    <row r="2084" s="14" customFormat="1">
      <c r="A2084" s="14"/>
      <c r="B2084" s="240"/>
      <c r="C2084" s="241"/>
      <c r="D2084" s="231" t="s">
        <v>150</v>
      </c>
      <c r="E2084" s="242" t="s">
        <v>1</v>
      </c>
      <c r="F2084" s="243" t="s">
        <v>196</v>
      </c>
      <c r="G2084" s="241"/>
      <c r="H2084" s="244">
        <v>2.0070000000000001</v>
      </c>
      <c r="I2084" s="245"/>
      <c r="J2084" s="241"/>
      <c r="K2084" s="241"/>
      <c r="L2084" s="246"/>
      <c r="M2084" s="247"/>
      <c r="N2084" s="248"/>
      <c r="O2084" s="248"/>
      <c r="P2084" s="248"/>
      <c r="Q2084" s="248"/>
      <c r="R2084" s="248"/>
      <c r="S2084" s="248"/>
      <c r="T2084" s="249"/>
      <c r="U2084" s="14"/>
      <c r="V2084" s="14"/>
      <c r="W2084" s="14"/>
      <c r="X2084" s="14"/>
      <c r="Y2084" s="14"/>
      <c r="Z2084" s="14"/>
      <c r="AA2084" s="14"/>
      <c r="AB2084" s="14"/>
      <c r="AC2084" s="14"/>
      <c r="AD2084" s="14"/>
      <c r="AE2084" s="14"/>
      <c r="AT2084" s="250" t="s">
        <v>150</v>
      </c>
      <c r="AU2084" s="250" t="s">
        <v>148</v>
      </c>
      <c r="AV2084" s="14" t="s">
        <v>148</v>
      </c>
      <c r="AW2084" s="14" t="s">
        <v>30</v>
      </c>
      <c r="AX2084" s="14" t="s">
        <v>73</v>
      </c>
      <c r="AY2084" s="250" t="s">
        <v>139</v>
      </c>
    </row>
    <row r="2085" s="13" customFormat="1">
      <c r="A2085" s="13"/>
      <c r="B2085" s="229"/>
      <c r="C2085" s="230"/>
      <c r="D2085" s="231" t="s">
        <v>150</v>
      </c>
      <c r="E2085" s="232" t="s">
        <v>1</v>
      </c>
      <c r="F2085" s="233" t="s">
        <v>197</v>
      </c>
      <c r="G2085" s="230"/>
      <c r="H2085" s="232" t="s">
        <v>1</v>
      </c>
      <c r="I2085" s="234"/>
      <c r="J2085" s="230"/>
      <c r="K2085" s="230"/>
      <c r="L2085" s="235"/>
      <c r="M2085" s="236"/>
      <c r="N2085" s="237"/>
      <c r="O2085" s="237"/>
      <c r="P2085" s="237"/>
      <c r="Q2085" s="237"/>
      <c r="R2085" s="237"/>
      <c r="S2085" s="237"/>
      <c r="T2085" s="238"/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T2085" s="239" t="s">
        <v>150</v>
      </c>
      <c r="AU2085" s="239" t="s">
        <v>148</v>
      </c>
      <c r="AV2085" s="13" t="s">
        <v>81</v>
      </c>
      <c r="AW2085" s="13" t="s">
        <v>30</v>
      </c>
      <c r="AX2085" s="13" t="s">
        <v>73</v>
      </c>
      <c r="AY2085" s="239" t="s">
        <v>139</v>
      </c>
    </row>
    <row r="2086" s="14" customFormat="1">
      <c r="A2086" s="14"/>
      <c r="B2086" s="240"/>
      <c r="C2086" s="241"/>
      <c r="D2086" s="231" t="s">
        <v>150</v>
      </c>
      <c r="E2086" s="242" t="s">
        <v>1</v>
      </c>
      <c r="F2086" s="243" t="s">
        <v>198</v>
      </c>
      <c r="G2086" s="241"/>
      <c r="H2086" s="244">
        <v>1.153</v>
      </c>
      <c r="I2086" s="245"/>
      <c r="J2086" s="241"/>
      <c r="K2086" s="241"/>
      <c r="L2086" s="246"/>
      <c r="M2086" s="247"/>
      <c r="N2086" s="248"/>
      <c r="O2086" s="248"/>
      <c r="P2086" s="248"/>
      <c r="Q2086" s="248"/>
      <c r="R2086" s="248"/>
      <c r="S2086" s="248"/>
      <c r="T2086" s="249"/>
      <c r="U2086" s="14"/>
      <c r="V2086" s="14"/>
      <c r="W2086" s="14"/>
      <c r="X2086" s="14"/>
      <c r="Y2086" s="14"/>
      <c r="Z2086" s="14"/>
      <c r="AA2086" s="14"/>
      <c r="AB2086" s="14"/>
      <c r="AC2086" s="14"/>
      <c r="AD2086" s="14"/>
      <c r="AE2086" s="14"/>
      <c r="AT2086" s="250" t="s">
        <v>150</v>
      </c>
      <c r="AU2086" s="250" t="s">
        <v>148</v>
      </c>
      <c r="AV2086" s="14" t="s">
        <v>148</v>
      </c>
      <c r="AW2086" s="14" t="s">
        <v>30</v>
      </c>
      <c r="AX2086" s="14" t="s">
        <v>73</v>
      </c>
      <c r="AY2086" s="250" t="s">
        <v>139</v>
      </c>
    </row>
    <row r="2087" s="13" customFormat="1">
      <c r="A2087" s="13"/>
      <c r="B2087" s="229"/>
      <c r="C2087" s="230"/>
      <c r="D2087" s="231" t="s">
        <v>150</v>
      </c>
      <c r="E2087" s="232" t="s">
        <v>1</v>
      </c>
      <c r="F2087" s="233" t="s">
        <v>168</v>
      </c>
      <c r="G2087" s="230"/>
      <c r="H2087" s="232" t="s">
        <v>1</v>
      </c>
      <c r="I2087" s="234"/>
      <c r="J2087" s="230"/>
      <c r="K2087" s="230"/>
      <c r="L2087" s="235"/>
      <c r="M2087" s="236"/>
      <c r="N2087" s="237"/>
      <c r="O2087" s="237"/>
      <c r="P2087" s="237"/>
      <c r="Q2087" s="237"/>
      <c r="R2087" s="237"/>
      <c r="S2087" s="237"/>
      <c r="T2087" s="238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T2087" s="239" t="s">
        <v>150</v>
      </c>
      <c r="AU2087" s="239" t="s">
        <v>148</v>
      </c>
      <c r="AV2087" s="13" t="s">
        <v>81</v>
      </c>
      <c r="AW2087" s="13" t="s">
        <v>30</v>
      </c>
      <c r="AX2087" s="13" t="s">
        <v>73</v>
      </c>
      <c r="AY2087" s="239" t="s">
        <v>139</v>
      </c>
    </row>
    <row r="2088" s="14" customFormat="1">
      <c r="A2088" s="14"/>
      <c r="B2088" s="240"/>
      <c r="C2088" s="241"/>
      <c r="D2088" s="231" t="s">
        <v>150</v>
      </c>
      <c r="E2088" s="242" t="s">
        <v>1</v>
      </c>
      <c r="F2088" s="243" t="s">
        <v>199</v>
      </c>
      <c r="G2088" s="241"/>
      <c r="H2088" s="244">
        <v>7.1109999999999998</v>
      </c>
      <c r="I2088" s="245"/>
      <c r="J2088" s="241"/>
      <c r="K2088" s="241"/>
      <c r="L2088" s="246"/>
      <c r="M2088" s="247"/>
      <c r="N2088" s="248"/>
      <c r="O2088" s="248"/>
      <c r="P2088" s="248"/>
      <c r="Q2088" s="248"/>
      <c r="R2088" s="248"/>
      <c r="S2088" s="248"/>
      <c r="T2088" s="249"/>
      <c r="U2088" s="14"/>
      <c r="V2088" s="14"/>
      <c r="W2088" s="14"/>
      <c r="X2088" s="14"/>
      <c r="Y2088" s="14"/>
      <c r="Z2088" s="14"/>
      <c r="AA2088" s="14"/>
      <c r="AB2088" s="14"/>
      <c r="AC2088" s="14"/>
      <c r="AD2088" s="14"/>
      <c r="AE2088" s="14"/>
      <c r="AT2088" s="250" t="s">
        <v>150</v>
      </c>
      <c r="AU2088" s="250" t="s">
        <v>148</v>
      </c>
      <c r="AV2088" s="14" t="s">
        <v>148</v>
      </c>
      <c r="AW2088" s="14" t="s">
        <v>30</v>
      </c>
      <c r="AX2088" s="14" t="s">
        <v>73</v>
      </c>
      <c r="AY2088" s="250" t="s">
        <v>139</v>
      </c>
    </row>
    <row r="2089" s="13" customFormat="1">
      <c r="A2089" s="13"/>
      <c r="B2089" s="229"/>
      <c r="C2089" s="230"/>
      <c r="D2089" s="231" t="s">
        <v>150</v>
      </c>
      <c r="E2089" s="232" t="s">
        <v>1</v>
      </c>
      <c r="F2089" s="233" t="s">
        <v>200</v>
      </c>
      <c r="G2089" s="230"/>
      <c r="H2089" s="232" t="s">
        <v>1</v>
      </c>
      <c r="I2089" s="234"/>
      <c r="J2089" s="230"/>
      <c r="K2089" s="230"/>
      <c r="L2089" s="235"/>
      <c r="M2089" s="236"/>
      <c r="N2089" s="237"/>
      <c r="O2089" s="237"/>
      <c r="P2089" s="237"/>
      <c r="Q2089" s="237"/>
      <c r="R2089" s="237"/>
      <c r="S2089" s="237"/>
      <c r="T2089" s="238"/>
      <c r="U2089" s="13"/>
      <c r="V2089" s="13"/>
      <c r="W2089" s="13"/>
      <c r="X2089" s="13"/>
      <c r="Y2089" s="13"/>
      <c r="Z2089" s="13"/>
      <c r="AA2089" s="13"/>
      <c r="AB2089" s="13"/>
      <c r="AC2089" s="13"/>
      <c r="AD2089" s="13"/>
      <c r="AE2089" s="13"/>
      <c r="AT2089" s="239" t="s">
        <v>150</v>
      </c>
      <c r="AU2089" s="239" t="s">
        <v>148</v>
      </c>
      <c r="AV2089" s="13" t="s">
        <v>81</v>
      </c>
      <c r="AW2089" s="13" t="s">
        <v>30</v>
      </c>
      <c r="AX2089" s="13" t="s">
        <v>73</v>
      </c>
      <c r="AY2089" s="239" t="s">
        <v>139</v>
      </c>
    </row>
    <row r="2090" s="14" customFormat="1">
      <c r="A2090" s="14"/>
      <c r="B2090" s="240"/>
      <c r="C2090" s="241"/>
      <c r="D2090" s="231" t="s">
        <v>150</v>
      </c>
      <c r="E2090" s="242" t="s">
        <v>1</v>
      </c>
      <c r="F2090" s="243" t="s">
        <v>201</v>
      </c>
      <c r="G2090" s="241"/>
      <c r="H2090" s="244">
        <v>26.088000000000001</v>
      </c>
      <c r="I2090" s="245"/>
      <c r="J2090" s="241"/>
      <c r="K2090" s="241"/>
      <c r="L2090" s="246"/>
      <c r="M2090" s="247"/>
      <c r="N2090" s="248"/>
      <c r="O2090" s="248"/>
      <c r="P2090" s="248"/>
      <c r="Q2090" s="248"/>
      <c r="R2090" s="248"/>
      <c r="S2090" s="248"/>
      <c r="T2090" s="249"/>
      <c r="U2090" s="14"/>
      <c r="V2090" s="14"/>
      <c r="W2090" s="14"/>
      <c r="X2090" s="14"/>
      <c r="Y2090" s="14"/>
      <c r="Z2090" s="14"/>
      <c r="AA2090" s="14"/>
      <c r="AB2090" s="14"/>
      <c r="AC2090" s="14"/>
      <c r="AD2090" s="14"/>
      <c r="AE2090" s="14"/>
      <c r="AT2090" s="250" t="s">
        <v>150</v>
      </c>
      <c r="AU2090" s="250" t="s">
        <v>148</v>
      </c>
      <c r="AV2090" s="14" t="s">
        <v>148</v>
      </c>
      <c r="AW2090" s="14" t="s">
        <v>30</v>
      </c>
      <c r="AX2090" s="14" t="s">
        <v>73</v>
      </c>
      <c r="AY2090" s="250" t="s">
        <v>139</v>
      </c>
    </row>
    <row r="2091" s="13" customFormat="1">
      <c r="A2091" s="13"/>
      <c r="B2091" s="229"/>
      <c r="C2091" s="230"/>
      <c r="D2091" s="231" t="s">
        <v>150</v>
      </c>
      <c r="E2091" s="232" t="s">
        <v>1</v>
      </c>
      <c r="F2091" s="233" t="s">
        <v>202</v>
      </c>
      <c r="G2091" s="230"/>
      <c r="H2091" s="232" t="s">
        <v>1</v>
      </c>
      <c r="I2091" s="234"/>
      <c r="J2091" s="230"/>
      <c r="K2091" s="230"/>
      <c r="L2091" s="235"/>
      <c r="M2091" s="236"/>
      <c r="N2091" s="237"/>
      <c r="O2091" s="237"/>
      <c r="P2091" s="237"/>
      <c r="Q2091" s="237"/>
      <c r="R2091" s="237"/>
      <c r="S2091" s="237"/>
      <c r="T2091" s="238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T2091" s="239" t="s">
        <v>150</v>
      </c>
      <c r="AU2091" s="239" t="s">
        <v>148</v>
      </c>
      <c r="AV2091" s="13" t="s">
        <v>81</v>
      </c>
      <c r="AW2091" s="13" t="s">
        <v>30</v>
      </c>
      <c r="AX2091" s="13" t="s">
        <v>73</v>
      </c>
      <c r="AY2091" s="239" t="s">
        <v>139</v>
      </c>
    </row>
    <row r="2092" s="14" customFormat="1">
      <c r="A2092" s="14"/>
      <c r="B2092" s="240"/>
      <c r="C2092" s="241"/>
      <c r="D2092" s="231" t="s">
        <v>150</v>
      </c>
      <c r="E2092" s="242" t="s">
        <v>1</v>
      </c>
      <c r="F2092" s="243" t="s">
        <v>203</v>
      </c>
      <c r="G2092" s="241"/>
      <c r="H2092" s="244">
        <v>22.337</v>
      </c>
      <c r="I2092" s="245"/>
      <c r="J2092" s="241"/>
      <c r="K2092" s="241"/>
      <c r="L2092" s="246"/>
      <c r="M2092" s="247"/>
      <c r="N2092" s="248"/>
      <c r="O2092" s="248"/>
      <c r="P2092" s="248"/>
      <c r="Q2092" s="248"/>
      <c r="R2092" s="248"/>
      <c r="S2092" s="248"/>
      <c r="T2092" s="249"/>
      <c r="U2092" s="14"/>
      <c r="V2092" s="14"/>
      <c r="W2092" s="14"/>
      <c r="X2092" s="14"/>
      <c r="Y2092" s="14"/>
      <c r="Z2092" s="14"/>
      <c r="AA2092" s="14"/>
      <c r="AB2092" s="14"/>
      <c r="AC2092" s="14"/>
      <c r="AD2092" s="14"/>
      <c r="AE2092" s="14"/>
      <c r="AT2092" s="250" t="s">
        <v>150</v>
      </c>
      <c r="AU2092" s="250" t="s">
        <v>148</v>
      </c>
      <c r="AV2092" s="14" t="s">
        <v>148</v>
      </c>
      <c r="AW2092" s="14" t="s">
        <v>30</v>
      </c>
      <c r="AX2092" s="14" t="s">
        <v>73</v>
      </c>
      <c r="AY2092" s="250" t="s">
        <v>139</v>
      </c>
    </row>
    <row r="2093" s="13" customFormat="1">
      <c r="A2093" s="13"/>
      <c r="B2093" s="229"/>
      <c r="C2093" s="230"/>
      <c r="D2093" s="231" t="s">
        <v>150</v>
      </c>
      <c r="E2093" s="232" t="s">
        <v>1</v>
      </c>
      <c r="F2093" s="233" t="s">
        <v>2055</v>
      </c>
      <c r="G2093" s="230"/>
      <c r="H2093" s="232" t="s">
        <v>1</v>
      </c>
      <c r="I2093" s="234"/>
      <c r="J2093" s="230"/>
      <c r="K2093" s="230"/>
      <c r="L2093" s="235"/>
      <c r="M2093" s="236"/>
      <c r="N2093" s="237"/>
      <c r="O2093" s="237"/>
      <c r="P2093" s="237"/>
      <c r="Q2093" s="237"/>
      <c r="R2093" s="237"/>
      <c r="S2093" s="237"/>
      <c r="T2093" s="238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T2093" s="239" t="s">
        <v>150</v>
      </c>
      <c r="AU2093" s="239" t="s">
        <v>148</v>
      </c>
      <c r="AV2093" s="13" t="s">
        <v>81</v>
      </c>
      <c r="AW2093" s="13" t="s">
        <v>30</v>
      </c>
      <c r="AX2093" s="13" t="s">
        <v>73</v>
      </c>
      <c r="AY2093" s="239" t="s">
        <v>139</v>
      </c>
    </row>
    <row r="2094" s="13" customFormat="1">
      <c r="A2094" s="13"/>
      <c r="B2094" s="229"/>
      <c r="C2094" s="230"/>
      <c r="D2094" s="231" t="s">
        <v>150</v>
      </c>
      <c r="E2094" s="232" t="s">
        <v>1</v>
      </c>
      <c r="F2094" s="233" t="s">
        <v>193</v>
      </c>
      <c r="G2094" s="230"/>
      <c r="H2094" s="232" t="s">
        <v>1</v>
      </c>
      <c r="I2094" s="234"/>
      <c r="J2094" s="230"/>
      <c r="K2094" s="230"/>
      <c r="L2094" s="235"/>
      <c r="M2094" s="236"/>
      <c r="N2094" s="237"/>
      <c r="O2094" s="237"/>
      <c r="P2094" s="237"/>
      <c r="Q2094" s="237"/>
      <c r="R2094" s="237"/>
      <c r="S2094" s="237"/>
      <c r="T2094" s="238"/>
      <c r="U2094" s="13"/>
      <c r="V2094" s="13"/>
      <c r="W2094" s="13"/>
      <c r="X2094" s="13"/>
      <c r="Y2094" s="13"/>
      <c r="Z2094" s="13"/>
      <c r="AA2094" s="13"/>
      <c r="AB2094" s="13"/>
      <c r="AC2094" s="13"/>
      <c r="AD2094" s="13"/>
      <c r="AE2094" s="13"/>
      <c r="AT2094" s="239" t="s">
        <v>150</v>
      </c>
      <c r="AU2094" s="239" t="s">
        <v>148</v>
      </c>
      <c r="AV2094" s="13" t="s">
        <v>81</v>
      </c>
      <c r="AW2094" s="13" t="s">
        <v>30</v>
      </c>
      <c r="AX2094" s="13" t="s">
        <v>73</v>
      </c>
      <c r="AY2094" s="239" t="s">
        <v>139</v>
      </c>
    </row>
    <row r="2095" s="14" customFormat="1">
      <c r="A2095" s="14"/>
      <c r="B2095" s="240"/>
      <c r="C2095" s="241"/>
      <c r="D2095" s="231" t="s">
        <v>150</v>
      </c>
      <c r="E2095" s="242" t="s">
        <v>1</v>
      </c>
      <c r="F2095" s="243" t="s">
        <v>236</v>
      </c>
      <c r="G2095" s="241"/>
      <c r="H2095" s="244">
        <v>32.018999999999998</v>
      </c>
      <c r="I2095" s="245"/>
      <c r="J2095" s="241"/>
      <c r="K2095" s="241"/>
      <c r="L2095" s="246"/>
      <c r="M2095" s="247"/>
      <c r="N2095" s="248"/>
      <c r="O2095" s="248"/>
      <c r="P2095" s="248"/>
      <c r="Q2095" s="248"/>
      <c r="R2095" s="248"/>
      <c r="S2095" s="248"/>
      <c r="T2095" s="249"/>
      <c r="U2095" s="14"/>
      <c r="V2095" s="14"/>
      <c r="W2095" s="14"/>
      <c r="X2095" s="14"/>
      <c r="Y2095" s="14"/>
      <c r="Z2095" s="14"/>
      <c r="AA2095" s="14"/>
      <c r="AB2095" s="14"/>
      <c r="AC2095" s="14"/>
      <c r="AD2095" s="14"/>
      <c r="AE2095" s="14"/>
      <c r="AT2095" s="250" t="s">
        <v>150</v>
      </c>
      <c r="AU2095" s="250" t="s">
        <v>148</v>
      </c>
      <c r="AV2095" s="14" t="s">
        <v>148</v>
      </c>
      <c r="AW2095" s="14" t="s">
        <v>30</v>
      </c>
      <c r="AX2095" s="14" t="s">
        <v>73</v>
      </c>
      <c r="AY2095" s="250" t="s">
        <v>139</v>
      </c>
    </row>
    <row r="2096" s="13" customFormat="1">
      <c r="A2096" s="13"/>
      <c r="B2096" s="229"/>
      <c r="C2096" s="230"/>
      <c r="D2096" s="231" t="s">
        <v>150</v>
      </c>
      <c r="E2096" s="232" t="s">
        <v>1</v>
      </c>
      <c r="F2096" s="233" t="s">
        <v>195</v>
      </c>
      <c r="G2096" s="230"/>
      <c r="H2096" s="232" t="s">
        <v>1</v>
      </c>
      <c r="I2096" s="234"/>
      <c r="J2096" s="230"/>
      <c r="K2096" s="230"/>
      <c r="L2096" s="235"/>
      <c r="M2096" s="236"/>
      <c r="N2096" s="237"/>
      <c r="O2096" s="237"/>
      <c r="P2096" s="237"/>
      <c r="Q2096" s="237"/>
      <c r="R2096" s="237"/>
      <c r="S2096" s="237"/>
      <c r="T2096" s="238"/>
      <c r="U2096" s="13"/>
      <c r="V2096" s="13"/>
      <c r="W2096" s="13"/>
      <c r="X2096" s="13"/>
      <c r="Y2096" s="13"/>
      <c r="Z2096" s="13"/>
      <c r="AA2096" s="13"/>
      <c r="AB2096" s="13"/>
      <c r="AC2096" s="13"/>
      <c r="AD2096" s="13"/>
      <c r="AE2096" s="13"/>
      <c r="AT2096" s="239" t="s">
        <v>150</v>
      </c>
      <c r="AU2096" s="239" t="s">
        <v>148</v>
      </c>
      <c r="AV2096" s="13" t="s">
        <v>81</v>
      </c>
      <c r="AW2096" s="13" t="s">
        <v>30</v>
      </c>
      <c r="AX2096" s="13" t="s">
        <v>73</v>
      </c>
      <c r="AY2096" s="239" t="s">
        <v>139</v>
      </c>
    </row>
    <row r="2097" s="14" customFormat="1">
      <c r="A2097" s="14"/>
      <c r="B2097" s="240"/>
      <c r="C2097" s="241"/>
      <c r="D2097" s="231" t="s">
        <v>150</v>
      </c>
      <c r="E2097" s="242" t="s">
        <v>1</v>
      </c>
      <c r="F2097" s="243" t="s">
        <v>237</v>
      </c>
      <c r="G2097" s="241"/>
      <c r="H2097" s="244">
        <v>13.177</v>
      </c>
      <c r="I2097" s="245"/>
      <c r="J2097" s="241"/>
      <c r="K2097" s="241"/>
      <c r="L2097" s="246"/>
      <c r="M2097" s="247"/>
      <c r="N2097" s="248"/>
      <c r="O2097" s="248"/>
      <c r="P2097" s="248"/>
      <c r="Q2097" s="248"/>
      <c r="R2097" s="248"/>
      <c r="S2097" s="248"/>
      <c r="T2097" s="249"/>
      <c r="U2097" s="14"/>
      <c r="V2097" s="14"/>
      <c r="W2097" s="14"/>
      <c r="X2097" s="14"/>
      <c r="Y2097" s="14"/>
      <c r="Z2097" s="14"/>
      <c r="AA2097" s="14"/>
      <c r="AB2097" s="14"/>
      <c r="AC2097" s="14"/>
      <c r="AD2097" s="14"/>
      <c r="AE2097" s="14"/>
      <c r="AT2097" s="250" t="s">
        <v>150</v>
      </c>
      <c r="AU2097" s="250" t="s">
        <v>148</v>
      </c>
      <c r="AV2097" s="14" t="s">
        <v>148</v>
      </c>
      <c r="AW2097" s="14" t="s">
        <v>30</v>
      </c>
      <c r="AX2097" s="14" t="s">
        <v>73</v>
      </c>
      <c r="AY2097" s="250" t="s">
        <v>139</v>
      </c>
    </row>
    <row r="2098" s="13" customFormat="1">
      <c r="A2098" s="13"/>
      <c r="B2098" s="229"/>
      <c r="C2098" s="230"/>
      <c r="D2098" s="231" t="s">
        <v>150</v>
      </c>
      <c r="E2098" s="232" t="s">
        <v>1</v>
      </c>
      <c r="F2098" s="233" t="s">
        <v>197</v>
      </c>
      <c r="G2098" s="230"/>
      <c r="H2098" s="232" t="s">
        <v>1</v>
      </c>
      <c r="I2098" s="234"/>
      <c r="J2098" s="230"/>
      <c r="K2098" s="230"/>
      <c r="L2098" s="235"/>
      <c r="M2098" s="236"/>
      <c r="N2098" s="237"/>
      <c r="O2098" s="237"/>
      <c r="P2098" s="237"/>
      <c r="Q2098" s="237"/>
      <c r="R2098" s="237"/>
      <c r="S2098" s="237"/>
      <c r="T2098" s="238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T2098" s="239" t="s">
        <v>150</v>
      </c>
      <c r="AU2098" s="239" t="s">
        <v>148</v>
      </c>
      <c r="AV2098" s="13" t="s">
        <v>81</v>
      </c>
      <c r="AW2098" s="13" t="s">
        <v>30</v>
      </c>
      <c r="AX2098" s="13" t="s">
        <v>73</v>
      </c>
      <c r="AY2098" s="239" t="s">
        <v>139</v>
      </c>
    </row>
    <row r="2099" s="14" customFormat="1">
      <c r="A2099" s="14"/>
      <c r="B2099" s="240"/>
      <c r="C2099" s="241"/>
      <c r="D2099" s="231" t="s">
        <v>150</v>
      </c>
      <c r="E2099" s="242" t="s">
        <v>1</v>
      </c>
      <c r="F2099" s="243" t="s">
        <v>238</v>
      </c>
      <c r="G2099" s="241"/>
      <c r="H2099" s="244">
        <v>12.805</v>
      </c>
      <c r="I2099" s="245"/>
      <c r="J2099" s="241"/>
      <c r="K2099" s="241"/>
      <c r="L2099" s="246"/>
      <c r="M2099" s="247"/>
      <c r="N2099" s="248"/>
      <c r="O2099" s="248"/>
      <c r="P2099" s="248"/>
      <c r="Q2099" s="248"/>
      <c r="R2099" s="248"/>
      <c r="S2099" s="248"/>
      <c r="T2099" s="249"/>
      <c r="U2099" s="14"/>
      <c r="V2099" s="14"/>
      <c r="W2099" s="14"/>
      <c r="X2099" s="14"/>
      <c r="Y2099" s="14"/>
      <c r="Z2099" s="14"/>
      <c r="AA2099" s="14"/>
      <c r="AB2099" s="14"/>
      <c r="AC2099" s="14"/>
      <c r="AD2099" s="14"/>
      <c r="AE2099" s="14"/>
      <c r="AT2099" s="250" t="s">
        <v>150</v>
      </c>
      <c r="AU2099" s="250" t="s">
        <v>148</v>
      </c>
      <c r="AV2099" s="14" t="s">
        <v>148</v>
      </c>
      <c r="AW2099" s="14" t="s">
        <v>30</v>
      </c>
      <c r="AX2099" s="14" t="s">
        <v>73</v>
      </c>
      <c r="AY2099" s="250" t="s">
        <v>139</v>
      </c>
    </row>
    <row r="2100" s="13" customFormat="1">
      <c r="A2100" s="13"/>
      <c r="B2100" s="229"/>
      <c r="C2100" s="230"/>
      <c r="D2100" s="231" t="s">
        <v>150</v>
      </c>
      <c r="E2100" s="232" t="s">
        <v>1</v>
      </c>
      <c r="F2100" s="233" t="s">
        <v>168</v>
      </c>
      <c r="G2100" s="230"/>
      <c r="H2100" s="232" t="s">
        <v>1</v>
      </c>
      <c r="I2100" s="234"/>
      <c r="J2100" s="230"/>
      <c r="K2100" s="230"/>
      <c r="L2100" s="235"/>
      <c r="M2100" s="236"/>
      <c r="N2100" s="237"/>
      <c r="O2100" s="237"/>
      <c r="P2100" s="237"/>
      <c r="Q2100" s="237"/>
      <c r="R2100" s="237"/>
      <c r="S2100" s="237"/>
      <c r="T2100" s="238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T2100" s="239" t="s">
        <v>150</v>
      </c>
      <c r="AU2100" s="239" t="s">
        <v>148</v>
      </c>
      <c r="AV2100" s="13" t="s">
        <v>81</v>
      </c>
      <c r="AW2100" s="13" t="s">
        <v>30</v>
      </c>
      <c r="AX2100" s="13" t="s">
        <v>73</v>
      </c>
      <c r="AY2100" s="239" t="s">
        <v>139</v>
      </c>
    </row>
    <row r="2101" s="14" customFormat="1">
      <c r="A2101" s="14"/>
      <c r="B2101" s="240"/>
      <c r="C2101" s="241"/>
      <c r="D2101" s="231" t="s">
        <v>150</v>
      </c>
      <c r="E2101" s="242" t="s">
        <v>1</v>
      </c>
      <c r="F2101" s="243" t="s">
        <v>239</v>
      </c>
      <c r="G2101" s="241"/>
      <c r="H2101" s="244">
        <v>32.369</v>
      </c>
      <c r="I2101" s="245"/>
      <c r="J2101" s="241"/>
      <c r="K2101" s="241"/>
      <c r="L2101" s="246"/>
      <c r="M2101" s="247"/>
      <c r="N2101" s="248"/>
      <c r="O2101" s="248"/>
      <c r="P2101" s="248"/>
      <c r="Q2101" s="248"/>
      <c r="R2101" s="248"/>
      <c r="S2101" s="248"/>
      <c r="T2101" s="249"/>
      <c r="U2101" s="14"/>
      <c r="V2101" s="14"/>
      <c r="W2101" s="14"/>
      <c r="X2101" s="14"/>
      <c r="Y2101" s="14"/>
      <c r="Z2101" s="14"/>
      <c r="AA2101" s="14"/>
      <c r="AB2101" s="14"/>
      <c r="AC2101" s="14"/>
      <c r="AD2101" s="14"/>
      <c r="AE2101" s="14"/>
      <c r="AT2101" s="250" t="s">
        <v>150</v>
      </c>
      <c r="AU2101" s="250" t="s">
        <v>148</v>
      </c>
      <c r="AV2101" s="14" t="s">
        <v>148</v>
      </c>
      <c r="AW2101" s="14" t="s">
        <v>30</v>
      </c>
      <c r="AX2101" s="14" t="s">
        <v>73</v>
      </c>
      <c r="AY2101" s="250" t="s">
        <v>139</v>
      </c>
    </row>
    <row r="2102" s="13" customFormat="1">
      <c r="A2102" s="13"/>
      <c r="B2102" s="229"/>
      <c r="C2102" s="230"/>
      <c r="D2102" s="231" t="s">
        <v>150</v>
      </c>
      <c r="E2102" s="232" t="s">
        <v>1</v>
      </c>
      <c r="F2102" s="233" t="s">
        <v>240</v>
      </c>
      <c r="G2102" s="230"/>
      <c r="H2102" s="232" t="s">
        <v>1</v>
      </c>
      <c r="I2102" s="234"/>
      <c r="J2102" s="230"/>
      <c r="K2102" s="230"/>
      <c r="L2102" s="235"/>
      <c r="M2102" s="236"/>
      <c r="N2102" s="237"/>
      <c r="O2102" s="237"/>
      <c r="P2102" s="237"/>
      <c r="Q2102" s="237"/>
      <c r="R2102" s="237"/>
      <c r="S2102" s="237"/>
      <c r="T2102" s="238"/>
      <c r="U2102" s="13"/>
      <c r="V2102" s="13"/>
      <c r="W2102" s="13"/>
      <c r="X2102" s="13"/>
      <c r="Y2102" s="13"/>
      <c r="Z2102" s="13"/>
      <c r="AA2102" s="13"/>
      <c r="AB2102" s="13"/>
      <c r="AC2102" s="13"/>
      <c r="AD2102" s="13"/>
      <c r="AE2102" s="13"/>
      <c r="AT2102" s="239" t="s">
        <v>150</v>
      </c>
      <c r="AU2102" s="239" t="s">
        <v>148</v>
      </c>
      <c r="AV2102" s="13" t="s">
        <v>81</v>
      </c>
      <c r="AW2102" s="13" t="s">
        <v>30</v>
      </c>
      <c r="AX2102" s="13" t="s">
        <v>73</v>
      </c>
      <c r="AY2102" s="239" t="s">
        <v>139</v>
      </c>
    </row>
    <row r="2103" s="14" customFormat="1">
      <c r="A2103" s="14"/>
      <c r="B2103" s="240"/>
      <c r="C2103" s="241"/>
      <c r="D2103" s="231" t="s">
        <v>150</v>
      </c>
      <c r="E2103" s="242" t="s">
        <v>1</v>
      </c>
      <c r="F2103" s="243" t="s">
        <v>241</v>
      </c>
      <c r="G2103" s="241"/>
      <c r="H2103" s="244">
        <v>59.670999999999999</v>
      </c>
      <c r="I2103" s="245"/>
      <c r="J2103" s="241"/>
      <c r="K2103" s="241"/>
      <c r="L2103" s="246"/>
      <c r="M2103" s="247"/>
      <c r="N2103" s="248"/>
      <c r="O2103" s="248"/>
      <c r="P2103" s="248"/>
      <c r="Q2103" s="248"/>
      <c r="R2103" s="248"/>
      <c r="S2103" s="248"/>
      <c r="T2103" s="249"/>
      <c r="U2103" s="14"/>
      <c r="V2103" s="14"/>
      <c r="W2103" s="14"/>
      <c r="X2103" s="14"/>
      <c r="Y2103" s="14"/>
      <c r="Z2103" s="14"/>
      <c r="AA2103" s="14"/>
      <c r="AB2103" s="14"/>
      <c r="AC2103" s="14"/>
      <c r="AD2103" s="14"/>
      <c r="AE2103" s="14"/>
      <c r="AT2103" s="250" t="s">
        <v>150</v>
      </c>
      <c r="AU2103" s="250" t="s">
        <v>148</v>
      </c>
      <c r="AV2103" s="14" t="s">
        <v>148</v>
      </c>
      <c r="AW2103" s="14" t="s">
        <v>30</v>
      </c>
      <c r="AX2103" s="14" t="s">
        <v>73</v>
      </c>
      <c r="AY2103" s="250" t="s">
        <v>139</v>
      </c>
    </row>
    <row r="2104" s="13" customFormat="1">
      <c r="A2104" s="13"/>
      <c r="B2104" s="229"/>
      <c r="C2104" s="230"/>
      <c r="D2104" s="231" t="s">
        <v>150</v>
      </c>
      <c r="E2104" s="232" t="s">
        <v>1</v>
      </c>
      <c r="F2104" s="233" t="s">
        <v>202</v>
      </c>
      <c r="G2104" s="230"/>
      <c r="H2104" s="232" t="s">
        <v>1</v>
      </c>
      <c r="I2104" s="234"/>
      <c r="J2104" s="230"/>
      <c r="K2104" s="230"/>
      <c r="L2104" s="235"/>
      <c r="M2104" s="236"/>
      <c r="N2104" s="237"/>
      <c r="O2104" s="237"/>
      <c r="P2104" s="237"/>
      <c r="Q2104" s="237"/>
      <c r="R2104" s="237"/>
      <c r="S2104" s="237"/>
      <c r="T2104" s="238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T2104" s="239" t="s">
        <v>150</v>
      </c>
      <c r="AU2104" s="239" t="s">
        <v>148</v>
      </c>
      <c r="AV2104" s="13" t="s">
        <v>81</v>
      </c>
      <c r="AW2104" s="13" t="s">
        <v>30</v>
      </c>
      <c r="AX2104" s="13" t="s">
        <v>73</v>
      </c>
      <c r="AY2104" s="239" t="s">
        <v>139</v>
      </c>
    </row>
    <row r="2105" s="14" customFormat="1">
      <c r="A2105" s="14"/>
      <c r="B2105" s="240"/>
      <c r="C2105" s="241"/>
      <c r="D2105" s="231" t="s">
        <v>150</v>
      </c>
      <c r="E2105" s="242" t="s">
        <v>1</v>
      </c>
      <c r="F2105" s="243" t="s">
        <v>242</v>
      </c>
      <c r="G2105" s="241"/>
      <c r="H2105" s="244">
        <v>52.463999999999999</v>
      </c>
      <c r="I2105" s="245"/>
      <c r="J2105" s="241"/>
      <c r="K2105" s="241"/>
      <c r="L2105" s="246"/>
      <c r="M2105" s="247"/>
      <c r="N2105" s="248"/>
      <c r="O2105" s="248"/>
      <c r="P2105" s="248"/>
      <c r="Q2105" s="248"/>
      <c r="R2105" s="248"/>
      <c r="S2105" s="248"/>
      <c r="T2105" s="249"/>
      <c r="U2105" s="14"/>
      <c r="V2105" s="14"/>
      <c r="W2105" s="14"/>
      <c r="X2105" s="14"/>
      <c r="Y2105" s="14"/>
      <c r="Z2105" s="14"/>
      <c r="AA2105" s="14"/>
      <c r="AB2105" s="14"/>
      <c r="AC2105" s="14"/>
      <c r="AD2105" s="14"/>
      <c r="AE2105" s="14"/>
      <c r="AT2105" s="250" t="s">
        <v>150</v>
      </c>
      <c r="AU2105" s="250" t="s">
        <v>148</v>
      </c>
      <c r="AV2105" s="14" t="s">
        <v>148</v>
      </c>
      <c r="AW2105" s="14" t="s">
        <v>30</v>
      </c>
      <c r="AX2105" s="14" t="s">
        <v>73</v>
      </c>
      <c r="AY2105" s="250" t="s">
        <v>139</v>
      </c>
    </row>
    <row r="2106" s="13" customFormat="1">
      <c r="A2106" s="13"/>
      <c r="B2106" s="229"/>
      <c r="C2106" s="230"/>
      <c r="D2106" s="231" t="s">
        <v>150</v>
      </c>
      <c r="E2106" s="232" t="s">
        <v>1</v>
      </c>
      <c r="F2106" s="233" t="s">
        <v>243</v>
      </c>
      <c r="G2106" s="230"/>
      <c r="H2106" s="232" t="s">
        <v>1</v>
      </c>
      <c r="I2106" s="234"/>
      <c r="J2106" s="230"/>
      <c r="K2106" s="230"/>
      <c r="L2106" s="235"/>
      <c r="M2106" s="236"/>
      <c r="N2106" s="237"/>
      <c r="O2106" s="237"/>
      <c r="P2106" s="237"/>
      <c r="Q2106" s="237"/>
      <c r="R2106" s="237"/>
      <c r="S2106" s="237"/>
      <c r="T2106" s="238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T2106" s="239" t="s">
        <v>150</v>
      </c>
      <c r="AU2106" s="239" t="s">
        <v>148</v>
      </c>
      <c r="AV2106" s="13" t="s">
        <v>81</v>
      </c>
      <c r="AW2106" s="13" t="s">
        <v>30</v>
      </c>
      <c r="AX2106" s="13" t="s">
        <v>73</v>
      </c>
      <c r="AY2106" s="239" t="s">
        <v>139</v>
      </c>
    </row>
    <row r="2107" s="14" customFormat="1">
      <c r="A2107" s="14"/>
      <c r="B2107" s="240"/>
      <c r="C2107" s="241"/>
      <c r="D2107" s="231" t="s">
        <v>150</v>
      </c>
      <c r="E2107" s="242" t="s">
        <v>1</v>
      </c>
      <c r="F2107" s="243" t="s">
        <v>244</v>
      </c>
      <c r="G2107" s="241"/>
      <c r="H2107" s="244">
        <v>-21.109000000000002</v>
      </c>
      <c r="I2107" s="245"/>
      <c r="J2107" s="241"/>
      <c r="K2107" s="241"/>
      <c r="L2107" s="246"/>
      <c r="M2107" s="247"/>
      <c r="N2107" s="248"/>
      <c r="O2107" s="248"/>
      <c r="P2107" s="248"/>
      <c r="Q2107" s="248"/>
      <c r="R2107" s="248"/>
      <c r="S2107" s="248"/>
      <c r="T2107" s="249"/>
      <c r="U2107" s="14"/>
      <c r="V2107" s="14"/>
      <c r="W2107" s="14"/>
      <c r="X2107" s="14"/>
      <c r="Y2107" s="14"/>
      <c r="Z2107" s="14"/>
      <c r="AA2107" s="14"/>
      <c r="AB2107" s="14"/>
      <c r="AC2107" s="14"/>
      <c r="AD2107" s="14"/>
      <c r="AE2107" s="14"/>
      <c r="AT2107" s="250" t="s">
        <v>150</v>
      </c>
      <c r="AU2107" s="250" t="s">
        <v>148</v>
      </c>
      <c r="AV2107" s="14" t="s">
        <v>148</v>
      </c>
      <c r="AW2107" s="14" t="s">
        <v>30</v>
      </c>
      <c r="AX2107" s="14" t="s">
        <v>73</v>
      </c>
      <c r="AY2107" s="250" t="s">
        <v>139</v>
      </c>
    </row>
    <row r="2108" s="13" customFormat="1">
      <c r="A2108" s="13"/>
      <c r="B2108" s="229"/>
      <c r="C2108" s="230"/>
      <c r="D2108" s="231" t="s">
        <v>150</v>
      </c>
      <c r="E2108" s="232" t="s">
        <v>1</v>
      </c>
      <c r="F2108" s="233" t="s">
        <v>245</v>
      </c>
      <c r="G2108" s="230"/>
      <c r="H2108" s="232" t="s">
        <v>1</v>
      </c>
      <c r="I2108" s="234"/>
      <c r="J2108" s="230"/>
      <c r="K2108" s="230"/>
      <c r="L2108" s="235"/>
      <c r="M2108" s="236"/>
      <c r="N2108" s="237"/>
      <c r="O2108" s="237"/>
      <c r="P2108" s="237"/>
      <c r="Q2108" s="237"/>
      <c r="R2108" s="237"/>
      <c r="S2108" s="237"/>
      <c r="T2108" s="238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T2108" s="239" t="s">
        <v>150</v>
      </c>
      <c r="AU2108" s="239" t="s">
        <v>148</v>
      </c>
      <c r="AV2108" s="13" t="s">
        <v>81</v>
      </c>
      <c r="AW2108" s="13" t="s">
        <v>30</v>
      </c>
      <c r="AX2108" s="13" t="s">
        <v>73</v>
      </c>
      <c r="AY2108" s="239" t="s">
        <v>139</v>
      </c>
    </row>
    <row r="2109" s="14" customFormat="1">
      <c r="A2109" s="14"/>
      <c r="B2109" s="240"/>
      <c r="C2109" s="241"/>
      <c r="D2109" s="231" t="s">
        <v>150</v>
      </c>
      <c r="E2109" s="242" t="s">
        <v>1</v>
      </c>
      <c r="F2109" s="243" t="s">
        <v>246</v>
      </c>
      <c r="G2109" s="241"/>
      <c r="H2109" s="244">
        <v>-5.4359999999999999</v>
      </c>
      <c r="I2109" s="245"/>
      <c r="J2109" s="241"/>
      <c r="K2109" s="241"/>
      <c r="L2109" s="246"/>
      <c r="M2109" s="247"/>
      <c r="N2109" s="248"/>
      <c r="O2109" s="248"/>
      <c r="P2109" s="248"/>
      <c r="Q2109" s="248"/>
      <c r="R2109" s="248"/>
      <c r="S2109" s="248"/>
      <c r="T2109" s="249"/>
      <c r="U2109" s="14"/>
      <c r="V2109" s="14"/>
      <c r="W2109" s="14"/>
      <c r="X2109" s="14"/>
      <c r="Y2109" s="14"/>
      <c r="Z2109" s="14"/>
      <c r="AA2109" s="14"/>
      <c r="AB2109" s="14"/>
      <c r="AC2109" s="14"/>
      <c r="AD2109" s="14"/>
      <c r="AE2109" s="14"/>
      <c r="AT2109" s="250" t="s">
        <v>150</v>
      </c>
      <c r="AU2109" s="250" t="s">
        <v>148</v>
      </c>
      <c r="AV2109" s="14" t="s">
        <v>148</v>
      </c>
      <c r="AW2109" s="14" t="s">
        <v>30</v>
      </c>
      <c r="AX2109" s="14" t="s">
        <v>73</v>
      </c>
      <c r="AY2109" s="250" t="s">
        <v>139</v>
      </c>
    </row>
    <row r="2110" s="15" customFormat="1">
      <c r="A2110" s="15"/>
      <c r="B2110" s="251"/>
      <c r="C2110" s="252"/>
      <c r="D2110" s="231" t="s">
        <v>150</v>
      </c>
      <c r="E2110" s="253" t="s">
        <v>1</v>
      </c>
      <c r="F2110" s="254" t="s">
        <v>164</v>
      </c>
      <c r="G2110" s="252"/>
      <c r="H2110" s="255">
        <v>244.84499999999997</v>
      </c>
      <c r="I2110" s="256"/>
      <c r="J2110" s="252"/>
      <c r="K2110" s="252"/>
      <c r="L2110" s="257"/>
      <c r="M2110" s="258"/>
      <c r="N2110" s="259"/>
      <c r="O2110" s="259"/>
      <c r="P2110" s="259"/>
      <c r="Q2110" s="259"/>
      <c r="R2110" s="259"/>
      <c r="S2110" s="259"/>
      <c r="T2110" s="260"/>
      <c r="U2110" s="15"/>
      <c r="V2110" s="15"/>
      <c r="W2110" s="15"/>
      <c r="X2110" s="15"/>
      <c r="Y2110" s="15"/>
      <c r="Z2110" s="15"/>
      <c r="AA2110" s="15"/>
      <c r="AB2110" s="15"/>
      <c r="AC2110" s="15"/>
      <c r="AD2110" s="15"/>
      <c r="AE2110" s="15"/>
      <c r="AT2110" s="261" t="s">
        <v>150</v>
      </c>
      <c r="AU2110" s="261" t="s">
        <v>148</v>
      </c>
      <c r="AV2110" s="15" t="s">
        <v>147</v>
      </c>
      <c r="AW2110" s="15" t="s">
        <v>30</v>
      </c>
      <c r="AX2110" s="15" t="s">
        <v>81</v>
      </c>
      <c r="AY2110" s="261" t="s">
        <v>139</v>
      </c>
    </row>
    <row r="2111" s="2" customFormat="1" ht="24.15" customHeight="1">
      <c r="A2111" s="38"/>
      <c r="B2111" s="39"/>
      <c r="C2111" s="215" t="s">
        <v>2100</v>
      </c>
      <c r="D2111" s="215" t="s">
        <v>143</v>
      </c>
      <c r="E2111" s="216" t="s">
        <v>2101</v>
      </c>
      <c r="F2111" s="217" t="s">
        <v>2102</v>
      </c>
      <c r="G2111" s="218" t="s">
        <v>160</v>
      </c>
      <c r="H2111" s="219">
        <v>40.014000000000003</v>
      </c>
      <c r="I2111" s="220"/>
      <c r="J2111" s="221">
        <f>ROUND(I2111*H2111,2)</f>
        <v>0</v>
      </c>
      <c r="K2111" s="222"/>
      <c r="L2111" s="44"/>
      <c r="M2111" s="223" t="s">
        <v>1</v>
      </c>
      <c r="N2111" s="224" t="s">
        <v>39</v>
      </c>
      <c r="O2111" s="91"/>
      <c r="P2111" s="225">
        <f>O2111*H2111</f>
        <v>0</v>
      </c>
      <c r="Q2111" s="225">
        <v>0</v>
      </c>
      <c r="R2111" s="225">
        <f>Q2111*H2111</f>
        <v>0</v>
      </c>
      <c r="S2111" s="225">
        <v>0</v>
      </c>
      <c r="T2111" s="226">
        <f>S2111*H2111</f>
        <v>0</v>
      </c>
      <c r="U2111" s="38"/>
      <c r="V2111" s="38"/>
      <c r="W2111" s="38"/>
      <c r="X2111" s="38"/>
      <c r="Y2111" s="38"/>
      <c r="Z2111" s="38"/>
      <c r="AA2111" s="38"/>
      <c r="AB2111" s="38"/>
      <c r="AC2111" s="38"/>
      <c r="AD2111" s="38"/>
      <c r="AE2111" s="38"/>
      <c r="AR2111" s="227" t="s">
        <v>278</v>
      </c>
      <c r="AT2111" s="227" t="s">
        <v>143</v>
      </c>
      <c r="AU2111" s="227" t="s">
        <v>148</v>
      </c>
      <c r="AY2111" s="17" t="s">
        <v>139</v>
      </c>
      <c r="BE2111" s="228">
        <f>IF(N2111="základní",J2111,0)</f>
        <v>0</v>
      </c>
      <c r="BF2111" s="228">
        <f>IF(N2111="snížená",J2111,0)</f>
        <v>0</v>
      </c>
      <c r="BG2111" s="228">
        <f>IF(N2111="zákl. přenesená",J2111,0)</f>
        <v>0</v>
      </c>
      <c r="BH2111" s="228">
        <f>IF(N2111="sníž. přenesená",J2111,0)</f>
        <v>0</v>
      </c>
      <c r="BI2111" s="228">
        <f>IF(N2111="nulová",J2111,0)</f>
        <v>0</v>
      </c>
      <c r="BJ2111" s="17" t="s">
        <v>148</v>
      </c>
      <c r="BK2111" s="228">
        <f>ROUND(I2111*H2111,2)</f>
        <v>0</v>
      </c>
      <c r="BL2111" s="17" t="s">
        <v>278</v>
      </c>
      <c r="BM2111" s="227" t="s">
        <v>2103</v>
      </c>
    </row>
    <row r="2112" s="13" customFormat="1">
      <c r="A2112" s="13"/>
      <c r="B2112" s="229"/>
      <c r="C2112" s="230"/>
      <c r="D2112" s="231" t="s">
        <v>150</v>
      </c>
      <c r="E2112" s="232" t="s">
        <v>1</v>
      </c>
      <c r="F2112" s="233" t="s">
        <v>2054</v>
      </c>
      <c r="G2112" s="230"/>
      <c r="H2112" s="232" t="s">
        <v>1</v>
      </c>
      <c r="I2112" s="234"/>
      <c r="J2112" s="230"/>
      <c r="K2112" s="230"/>
      <c r="L2112" s="235"/>
      <c r="M2112" s="236"/>
      <c r="N2112" s="237"/>
      <c r="O2112" s="237"/>
      <c r="P2112" s="237"/>
      <c r="Q2112" s="237"/>
      <c r="R2112" s="237"/>
      <c r="S2112" s="237"/>
      <c r="T2112" s="238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T2112" s="239" t="s">
        <v>150</v>
      </c>
      <c r="AU2112" s="239" t="s">
        <v>148</v>
      </c>
      <c r="AV2112" s="13" t="s">
        <v>81</v>
      </c>
      <c r="AW2112" s="13" t="s">
        <v>30</v>
      </c>
      <c r="AX2112" s="13" t="s">
        <v>73</v>
      </c>
      <c r="AY2112" s="239" t="s">
        <v>139</v>
      </c>
    </row>
    <row r="2113" s="13" customFormat="1">
      <c r="A2113" s="13"/>
      <c r="B2113" s="229"/>
      <c r="C2113" s="230"/>
      <c r="D2113" s="231" t="s">
        <v>150</v>
      </c>
      <c r="E2113" s="232" t="s">
        <v>1</v>
      </c>
      <c r="F2113" s="233" t="s">
        <v>195</v>
      </c>
      <c r="G2113" s="230"/>
      <c r="H2113" s="232" t="s">
        <v>1</v>
      </c>
      <c r="I2113" s="234"/>
      <c r="J2113" s="230"/>
      <c r="K2113" s="230"/>
      <c r="L2113" s="235"/>
      <c r="M2113" s="236"/>
      <c r="N2113" s="237"/>
      <c r="O2113" s="237"/>
      <c r="P2113" s="237"/>
      <c r="Q2113" s="237"/>
      <c r="R2113" s="237"/>
      <c r="S2113" s="237"/>
      <c r="T2113" s="238"/>
      <c r="U2113" s="13"/>
      <c r="V2113" s="13"/>
      <c r="W2113" s="13"/>
      <c r="X2113" s="13"/>
      <c r="Y2113" s="13"/>
      <c r="Z2113" s="13"/>
      <c r="AA2113" s="13"/>
      <c r="AB2113" s="13"/>
      <c r="AC2113" s="13"/>
      <c r="AD2113" s="13"/>
      <c r="AE2113" s="13"/>
      <c r="AT2113" s="239" t="s">
        <v>150</v>
      </c>
      <c r="AU2113" s="239" t="s">
        <v>148</v>
      </c>
      <c r="AV2113" s="13" t="s">
        <v>81</v>
      </c>
      <c r="AW2113" s="13" t="s">
        <v>30</v>
      </c>
      <c r="AX2113" s="13" t="s">
        <v>73</v>
      </c>
      <c r="AY2113" s="239" t="s">
        <v>139</v>
      </c>
    </row>
    <row r="2114" s="14" customFormat="1">
      <c r="A2114" s="14"/>
      <c r="B2114" s="240"/>
      <c r="C2114" s="241"/>
      <c r="D2114" s="231" t="s">
        <v>150</v>
      </c>
      <c r="E2114" s="242" t="s">
        <v>1</v>
      </c>
      <c r="F2114" s="243" t="s">
        <v>196</v>
      </c>
      <c r="G2114" s="241"/>
      <c r="H2114" s="244">
        <v>2.0070000000000001</v>
      </c>
      <c r="I2114" s="245"/>
      <c r="J2114" s="241"/>
      <c r="K2114" s="241"/>
      <c r="L2114" s="246"/>
      <c r="M2114" s="247"/>
      <c r="N2114" s="248"/>
      <c r="O2114" s="248"/>
      <c r="P2114" s="248"/>
      <c r="Q2114" s="248"/>
      <c r="R2114" s="248"/>
      <c r="S2114" s="248"/>
      <c r="T2114" s="249"/>
      <c r="U2114" s="14"/>
      <c r="V2114" s="14"/>
      <c r="W2114" s="14"/>
      <c r="X2114" s="14"/>
      <c r="Y2114" s="14"/>
      <c r="Z2114" s="14"/>
      <c r="AA2114" s="14"/>
      <c r="AB2114" s="14"/>
      <c r="AC2114" s="14"/>
      <c r="AD2114" s="14"/>
      <c r="AE2114" s="14"/>
      <c r="AT2114" s="250" t="s">
        <v>150</v>
      </c>
      <c r="AU2114" s="250" t="s">
        <v>148</v>
      </c>
      <c r="AV2114" s="14" t="s">
        <v>148</v>
      </c>
      <c r="AW2114" s="14" t="s">
        <v>30</v>
      </c>
      <c r="AX2114" s="14" t="s">
        <v>73</v>
      </c>
      <c r="AY2114" s="250" t="s">
        <v>139</v>
      </c>
    </row>
    <row r="2115" s="13" customFormat="1">
      <c r="A2115" s="13"/>
      <c r="B2115" s="229"/>
      <c r="C2115" s="230"/>
      <c r="D2115" s="231" t="s">
        <v>150</v>
      </c>
      <c r="E2115" s="232" t="s">
        <v>1</v>
      </c>
      <c r="F2115" s="233" t="s">
        <v>197</v>
      </c>
      <c r="G2115" s="230"/>
      <c r="H2115" s="232" t="s">
        <v>1</v>
      </c>
      <c r="I2115" s="234"/>
      <c r="J2115" s="230"/>
      <c r="K2115" s="230"/>
      <c r="L2115" s="235"/>
      <c r="M2115" s="236"/>
      <c r="N2115" s="237"/>
      <c r="O2115" s="237"/>
      <c r="P2115" s="237"/>
      <c r="Q2115" s="237"/>
      <c r="R2115" s="237"/>
      <c r="S2115" s="237"/>
      <c r="T2115" s="238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T2115" s="239" t="s">
        <v>150</v>
      </c>
      <c r="AU2115" s="239" t="s">
        <v>148</v>
      </c>
      <c r="AV2115" s="13" t="s">
        <v>81</v>
      </c>
      <c r="AW2115" s="13" t="s">
        <v>30</v>
      </c>
      <c r="AX2115" s="13" t="s">
        <v>73</v>
      </c>
      <c r="AY2115" s="239" t="s">
        <v>139</v>
      </c>
    </row>
    <row r="2116" s="14" customFormat="1">
      <c r="A2116" s="14"/>
      <c r="B2116" s="240"/>
      <c r="C2116" s="241"/>
      <c r="D2116" s="231" t="s">
        <v>150</v>
      </c>
      <c r="E2116" s="242" t="s">
        <v>1</v>
      </c>
      <c r="F2116" s="243" t="s">
        <v>198</v>
      </c>
      <c r="G2116" s="241"/>
      <c r="H2116" s="244">
        <v>1.153</v>
      </c>
      <c r="I2116" s="245"/>
      <c r="J2116" s="241"/>
      <c r="K2116" s="241"/>
      <c r="L2116" s="246"/>
      <c r="M2116" s="247"/>
      <c r="N2116" s="248"/>
      <c r="O2116" s="248"/>
      <c r="P2116" s="248"/>
      <c r="Q2116" s="248"/>
      <c r="R2116" s="248"/>
      <c r="S2116" s="248"/>
      <c r="T2116" s="249"/>
      <c r="U2116" s="14"/>
      <c r="V2116" s="14"/>
      <c r="W2116" s="14"/>
      <c r="X2116" s="14"/>
      <c r="Y2116" s="14"/>
      <c r="Z2116" s="14"/>
      <c r="AA2116" s="14"/>
      <c r="AB2116" s="14"/>
      <c r="AC2116" s="14"/>
      <c r="AD2116" s="14"/>
      <c r="AE2116" s="14"/>
      <c r="AT2116" s="250" t="s">
        <v>150</v>
      </c>
      <c r="AU2116" s="250" t="s">
        <v>148</v>
      </c>
      <c r="AV2116" s="14" t="s">
        <v>148</v>
      </c>
      <c r="AW2116" s="14" t="s">
        <v>30</v>
      </c>
      <c r="AX2116" s="14" t="s">
        <v>73</v>
      </c>
      <c r="AY2116" s="250" t="s">
        <v>139</v>
      </c>
    </row>
    <row r="2117" s="13" customFormat="1">
      <c r="A2117" s="13"/>
      <c r="B2117" s="229"/>
      <c r="C2117" s="230"/>
      <c r="D2117" s="231" t="s">
        <v>150</v>
      </c>
      <c r="E2117" s="232" t="s">
        <v>1</v>
      </c>
      <c r="F2117" s="233" t="s">
        <v>2055</v>
      </c>
      <c r="G2117" s="230"/>
      <c r="H2117" s="232" t="s">
        <v>1</v>
      </c>
      <c r="I2117" s="234"/>
      <c r="J2117" s="230"/>
      <c r="K2117" s="230"/>
      <c r="L2117" s="235"/>
      <c r="M2117" s="236"/>
      <c r="N2117" s="237"/>
      <c r="O2117" s="237"/>
      <c r="P2117" s="237"/>
      <c r="Q2117" s="237"/>
      <c r="R2117" s="237"/>
      <c r="S2117" s="237"/>
      <c r="T2117" s="238"/>
      <c r="U2117" s="13"/>
      <c r="V2117" s="13"/>
      <c r="W2117" s="13"/>
      <c r="X2117" s="13"/>
      <c r="Y2117" s="13"/>
      <c r="Z2117" s="13"/>
      <c r="AA2117" s="13"/>
      <c r="AB2117" s="13"/>
      <c r="AC2117" s="13"/>
      <c r="AD2117" s="13"/>
      <c r="AE2117" s="13"/>
      <c r="AT2117" s="239" t="s">
        <v>150</v>
      </c>
      <c r="AU2117" s="239" t="s">
        <v>148</v>
      </c>
      <c r="AV2117" s="13" t="s">
        <v>81</v>
      </c>
      <c r="AW2117" s="13" t="s">
        <v>30</v>
      </c>
      <c r="AX2117" s="13" t="s">
        <v>73</v>
      </c>
      <c r="AY2117" s="239" t="s">
        <v>139</v>
      </c>
    </row>
    <row r="2118" s="13" customFormat="1">
      <c r="A2118" s="13"/>
      <c r="B2118" s="229"/>
      <c r="C2118" s="230"/>
      <c r="D2118" s="231" t="s">
        <v>150</v>
      </c>
      <c r="E2118" s="232" t="s">
        <v>1</v>
      </c>
      <c r="F2118" s="233" t="s">
        <v>195</v>
      </c>
      <c r="G2118" s="230"/>
      <c r="H2118" s="232" t="s">
        <v>1</v>
      </c>
      <c r="I2118" s="234"/>
      <c r="J2118" s="230"/>
      <c r="K2118" s="230"/>
      <c r="L2118" s="235"/>
      <c r="M2118" s="236"/>
      <c r="N2118" s="237"/>
      <c r="O2118" s="237"/>
      <c r="P2118" s="237"/>
      <c r="Q2118" s="237"/>
      <c r="R2118" s="237"/>
      <c r="S2118" s="237"/>
      <c r="T2118" s="238"/>
      <c r="U2118" s="13"/>
      <c r="V2118" s="13"/>
      <c r="W2118" s="13"/>
      <c r="X2118" s="13"/>
      <c r="Y2118" s="13"/>
      <c r="Z2118" s="13"/>
      <c r="AA2118" s="13"/>
      <c r="AB2118" s="13"/>
      <c r="AC2118" s="13"/>
      <c r="AD2118" s="13"/>
      <c r="AE2118" s="13"/>
      <c r="AT2118" s="239" t="s">
        <v>150</v>
      </c>
      <c r="AU2118" s="239" t="s">
        <v>148</v>
      </c>
      <c r="AV2118" s="13" t="s">
        <v>81</v>
      </c>
      <c r="AW2118" s="13" t="s">
        <v>30</v>
      </c>
      <c r="AX2118" s="13" t="s">
        <v>73</v>
      </c>
      <c r="AY2118" s="239" t="s">
        <v>139</v>
      </c>
    </row>
    <row r="2119" s="14" customFormat="1">
      <c r="A2119" s="14"/>
      <c r="B2119" s="240"/>
      <c r="C2119" s="241"/>
      <c r="D2119" s="231" t="s">
        <v>150</v>
      </c>
      <c r="E2119" s="242" t="s">
        <v>1</v>
      </c>
      <c r="F2119" s="243" t="s">
        <v>237</v>
      </c>
      <c r="G2119" s="241"/>
      <c r="H2119" s="244">
        <v>13.177</v>
      </c>
      <c r="I2119" s="245"/>
      <c r="J2119" s="241"/>
      <c r="K2119" s="241"/>
      <c r="L2119" s="246"/>
      <c r="M2119" s="247"/>
      <c r="N2119" s="248"/>
      <c r="O2119" s="248"/>
      <c r="P2119" s="248"/>
      <c r="Q2119" s="248"/>
      <c r="R2119" s="248"/>
      <c r="S2119" s="248"/>
      <c r="T2119" s="249"/>
      <c r="U2119" s="14"/>
      <c r="V2119" s="14"/>
      <c r="W2119" s="14"/>
      <c r="X2119" s="14"/>
      <c r="Y2119" s="14"/>
      <c r="Z2119" s="14"/>
      <c r="AA2119" s="14"/>
      <c r="AB2119" s="14"/>
      <c r="AC2119" s="14"/>
      <c r="AD2119" s="14"/>
      <c r="AE2119" s="14"/>
      <c r="AT2119" s="250" t="s">
        <v>150</v>
      </c>
      <c r="AU2119" s="250" t="s">
        <v>148</v>
      </c>
      <c r="AV2119" s="14" t="s">
        <v>148</v>
      </c>
      <c r="AW2119" s="14" t="s">
        <v>30</v>
      </c>
      <c r="AX2119" s="14" t="s">
        <v>73</v>
      </c>
      <c r="AY2119" s="250" t="s">
        <v>139</v>
      </c>
    </row>
    <row r="2120" s="13" customFormat="1">
      <c r="A2120" s="13"/>
      <c r="B2120" s="229"/>
      <c r="C2120" s="230"/>
      <c r="D2120" s="231" t="s">
        <v>150</v>
      </c>
      <c r="E2120" s="232" t="s">
        <v>1</v>
      </c>
      <c r="F2120" s="233" t="s">
        <v>197</v>
      </c>
      <c r="G2120" s="230"/>
      <c r="H2120" s="232" t="s">
        <v>1</v>
      </c>
      <c r="I2120" s="234"/>
      <c r="J2120" s="230"/>
      <c r="K2120" s="230"/>
      <c r="L2120" s="235"/>
      <c r="M2120" s="236"/>
      <c r="N2120" s="237"/>
      <c r="O2120" s="237"/>
      <c r="P2120" s="237"/>
      <c r="Q2120" s="237"/>
      <c r="R2120" s="237"/>
      <c r="S2120" s="237"/>
      <c r="T2120" s="238"/>
      <c r="U2120" s="13"/>
      <c r="V2120" s="13"/>
      <c r="W2120" s="13"/>
      <c r="X2120" s="13"/>
      <c r="Y2120" s="13"/>
      <c r="Z2120" s="13"/>
      <c r="AA2120" s="13"/>
      <c r="AB2120" s="13"/>
      <c r="AC2120" s="13"/>
      <c r="AD2120" s="13"/>
      <c r="AE2120" s="13"/>
      <c r="AT2120" s="239" t="s">
        <v>150</v>
      </c>
      <c r="AU2120" s="239" t="s">
        <v>148</v>
      </c>
      <c r="AV2120" s="13" t="s">
        <v>81</v>
      </c>
      <c r="AW2120" s="13" t="s">
        <v>30</v>
      </c>
      <c r="AX2120" s="13" t="s">
        <v>73</v>
      </c>
      <c r="AY2120" s="239" t="s">
        <v>139</v>
      </c>
    </row>
    <row r="2121" s="14" customFormat="1">
      <c r="A2121" s="14"/>
      <c r="B2121" s="240"/>
      <c r="C2121" s="241"/>
      <c r="D2121" s="231" t="s">
        <v>150</v>
      </c>
      <c r="E2121" s="242" t="s">
        <v>1</v>
      </c>
      <c r="F2121" s="243" t="s">
        <v>238</v>
      </c>
      <c r="G2121" s="241"/>
      <c r="H2121" s="244">
        <v>12.805</v>
      </c>
      <c r="I2121" s="245"/>
      <c r="J2121" s="241"/>
      <c r="K2121" s="241"/>
      <c r="L2121" s="246"/>
      <c r="M2121" s="247"/>
      <c r="N2121" s="248"/>
      <c r="O2121" s="248"/>
      <c r="P2121" s="248"/>
      <c r="Q2121" s="248"/>
      <c r="R2121" s="248"/>
      <c r="S2121" s="248"/>
      <c r="T2121" s="249"/>
      <c r="U2121" s="14"/>
      <c r="V2121" s="14"/>
      <c r="W2121" s="14"/>
      <c r="X2121" s="14"/>
      <c r="Y2121" s="14"/>
      <c r="Z2121" s="14"/>
      <c r="AA2121" s="14"/>
      <c r="AB2121" s="14"/>
      <c r="AC2121" s="14"/>
      <c r="AD2121" s="14"/>
      <c r="AE2121" s="14"/>
      <c r="AT2121" s="250" t="s">
        <v>150</v>
      </c>
      <c r="AU2121" s="250" t="s">
        <v>148</v>
      </c>
      <c r="AV2121" s="14" t="s">
        <v>148</v>
      </c>
      <c r="AW2121" s="14" t="s">
        <v>30</v>
      </c>
      <c r="AX2121" s="14" t="s">
        <v>73</v>
      </c>
      <c r="AY2121" s="250" t="s">
        <v>139</v>
      </c>
    </row>
    <row r="2122" s="13" customFormat="1">
      <c r="A2122" s="13"/>
      <c r="B2122" s="229"/>
      <c r="C2122" s="230"/>
      <c r="D2122" s="231" t="s">
        <v>150</v>
      </c>
      <c r="E2122" s="232" t="s">
        <v>1</v>
      </c>
      <c r="F2122" s="233" t="s">
        <v>168</v>
      </c>
      <c r="G2122" s="230"/>
      <c r="H2122" s="232" t="s">
        <v>1</v>
      </c>
      <c r="I2122" s="234"/>
      <c r="J2122" s="230"/>
      <c r="K2122" s="230"/>
      <c r="L2122" s="235"/>
      <c r="M2122" s="236"/>
      <c r="N2122" s="237"/>
      <c r="O2122" s="237"/>
      <c r="P2122" s="237"/>
      <c r="Q2122" s="237"/>
      <c r="R2122" s="237"/>
      <c r="S2122" s="237"/>
      <c r="T2122" s="238"/>
      <c r="U2122" s="13"/>
      <c r="V2122" s="13"/>
      <c r="W2122" s="13"/>
      <c r="X2122" s="13"/>
      <c r="Y2122" s="13"/>
      <c r="Z2122" s="13"/>
      <c r="AA2122" s="13"/>
      <c r="AB2122" s="13"/>
      <c r="AC2122" s="13"/>
      <c r="AD2122" s="13"/>
      <c r="AE2122" s="13"/>
      <c r="AT2122" s="239" t="s">
        <v>150</v>
      </c>
      <c r="AU2122" s="239" t="s">
        <v>148</v>
      </c>
      <c r="AV2122" s="13" t="s">
        <v>81</v>
      </c>
      <c r="AW2122" s="13" t="s">
        <v>30</v>
      </c>
      <c r="AX2122" s="13" t="s">
        <v>73</v>
      </c>
      <c r="AY2122" s="239" t="s">
        <v>139</v>
      </c>
    </row>
    <row r="2123" s="14" customFormat="1">
      <c r="A2123" s="14"/>
      <c r="B2123" s="240"/>
      <c r="C2123" s="241"/>
      <c r="D2123" s="231" t="s">
        <v>150</v>
      </c>
      <c r="E2123" s="242" t="s">
        <v>1</v>
      </c>
      <c r="F2123" s="243" t="s">
        <v>2104</v>
      </c>
      <c r="G2123" s="241"/>
      <c r="H2123" s="244">
        <v>10.872</v>
      </c>
      <c r="I2123" s="245"/>
      <c r="J2123" s="241"/>
      <c r="K2123" s="241"/>
      <c r="L2123" s="246"/>
      <c r="M2123" s="247"/>
      <c r="N2123" s="248"/>
      <c r="O2123" s="248"/>
      <c r="P2123" s="248"/>
      <c r="Q2123" s="248"/>
      <c r="R2123" s="248"/>
      <c r="S2123" s="248"/>
      <c r="T2123" s="249"/>
      <c r="U2123" s="14"/>
      <c r="V2123" s="14"/>
      <c r="W2123" s="14"/>
      <c r="X2123" s="14"/>
      <c r="Y2123" s="14"/>
      <c r="Z2123" s="14"/>
      <c r="AA2123" s="14"/>
      <c r="AB2123" s="14"/>
      <c r="AC2123" s="14"/>
      <c r="AD2123" s="14"/>
      <c r="AE2123" s="14"/>
      <c r="AT2123" s="250" t="s">
        <v>150</v>
      </c>
      <c r="AU2123" s="250" t="s">
        <v>148</v>
      </c>
      <c r="AV2123" s="14" t="s">
        <v>148</v>
      </c>
      <c r="AW2123" s="14" t="s">
        <v>30</v>
      </c>
      <c r="AX2123" s="14" t="s">
        <v>73</v>
      </c>
      <c r="AY2123" s="250" t="s">
        <v>139</v>
      </c>
    </row>
    <row r="2124" s="15" customFormat="1">
      <c r="A2124" s="15"/>
      <c r="B2124" s="251"/>
      <c r="C2124" s="252"/>
      <c r="D2124" s="231" t="s">
        <v>150</v>
      </c>
      <c r="E2124" s="253" t="s">
        <v>1</v>
      </c>
      <c r="F2124" s="254" t="s">
        <v>164</v>
      </c>
      <c r="G2124" s="252"/>
      <c r="H2124" s="255">
        <v>40.013999999999996</v>
      </c>
      <c r="I2124" s="256"/>
      <c r="J2124" s="252"/>
      <c r="K2124" s="252"/>
      <c r="L2124" s="257"/>
      <c r="M2124" s="258"/>
      <c r="N2124" s="259"/>
      <c r="O2124" s="259"/>
      <c r="P2124" s="259"/>
      <c r="Q2124" s="259"/>
      <c r="R2124" s="259"/>
      <c r="S2124" s="259"/>
      <c r="T2124" s="260"/>
      <c r="U2124" s="15"/>
      <c r="V2124" s="15"/>
      <c r="W2124" s="15"/>
      <c r="X2124" s="15"/>
      <c r="Y2124" s="15"/>
      <c r="Z2124" s="15"/>
      <c r="AA2124" s="15"/>
      <c r="AB2124" s="15"/>
      <c r="AC2124" s="15"/>
      <c r="AD2124" s="15"/>
      <c r="AE2124" s="15"/>
      <c r="AT2124" s="261" t="s">
        <v>150</v>
      </c>
      <c r="AU2124" s="261" t="s">
        <v>148</v>
      </c>
      <c r="AV2124" s="15" t="s">
        <v>147</v>
      </c>
      <c r="AW2124" s="15" t="s">
        <v>30</v>
      </c>
      <c r="AX2124" s="15" t="s">
        <v>81</v>
      </c>
      <c r="AY2124" s="261" t="s">
        <v>139</v>
      </c>
    </row>
    <row r="2125" s="12" customFormat="1" ht="22.8" customHeight="1">
      <c r="A2125" s="12"/>
      <c r="B2125" s="199"/>
      <c r="C2125" s="200"/>
      <c r="D2125" s="201" t="s">
        <v>72</v>
      </c>
      <c r="E2125" s="213" t="s">
        <v>2105</v>
      </c>
      <c r="F2125" s="213" t="s">
        <v>2106</v>
      </c>
      <c r="G2125" s="200"/>
      <c r="H2125" s="200"/>
      <c r="I2125" s="203"/>
      <c r="J2125" s="214">
        <f>BK2125</f>
        <v>0</v>
      </c>
      <c r="K2125" s="200"/>
      <c r="L2125" s="205"/>
      <c r="M2125" s="206"/>
      <c r="N2125" s="207"/>
      <c r="O2125" s="207"/>
      <c r="P2125" s="208">
        <f>P2126</f>
        <v>0</v>
      </c>
      <c r="Q2125" s="207"/>
      <c r="R2125" s="208">
        <f>R2126</f>
        <v>0</v>
      </c>
      <c r="S2125" s="207"/>
      <c r="T2125" s="209">
        <f>T2126</f>
        <v>0</v>
      </c>
      <c r="U2125" s="12"/>
      <c r="V2125" s="12"/>
      <c r="W2125" s="12"/>
      <c r="X2125" s="12"/>
      <c r="Y2125" s="12"/>
      <c r="Z2125" s="12"/>
      <c r="AA2125" s="12"/>
      <c r="AB2125" s="12"/>
      <c r="AC2125" s="12"/>
      <c r="AD2125" s="12"/>
      <c r="AE2125" s="12"/>
      <c r="AR2125" s="210" t="s">
        <v>148</v>
      </c>
      <c r="AT2125" s="211" t="s">
        <v>72</v>
      </c>
      <c r="AU2125" s="211" t="s">
        <v>81</v>
      </c>
      <c r="AY2125" s="210" t="s">
        <v>139</v>
      </c>
      <c r="BK2125" s="212">
        <f>BK2126</f>
        <v>0</v>
      </c>
    </row>
    <row r="2126" s="2" customFormat="1" ht="16.5" customHeight="1">
      <c r="A2126" s="38"/>
      <c r="B2126" s="39"/>
      <c r="C2126" s="215" t="s">
        <v>2107</v>
      </c>
      <c r="D2126" s="215" t="s">
        <v>143</v>
      </c>
      <c r="E2126" s="216" t="s">
        <v>2108</v>
      </c>
      <c r="F2126" s="217" t="s">
        <v>2109</v>
      </c>
      <c r="G2126" s="218" t="s">
        <v>160</v>
      </c>
      <c r="H2126" s="219">
        <v>8</v>
      </c>
      <c r="I2126" s="220"/>
      <c r="J2126" s="221">
        <f>ROUND(I2126*H2126,2)</f>
        <v>0</v>
      </c>
      <c r="K2126" s="222"/>
      <c r="L2126" s="44"/>
      <c r="M2126" s="223" t="s">
        <v>1</v>
      </c>
      <c r="N2126" s="224" t="s">
        <v>39</v>
      </c>
      <c r="O2126" s="91"/>
      <c r="P2126" s="225">
        <f>O2126*H2126</f>
        <v>0</v>
      </c>
      <c r="Q2126" s="225">
        <v>0</v>
      </c>
      <c r="R2126" s="225">
        <f>Q2126*H2126</f>
        <v>0</v>
      </c>
      <c r="S2126" s="225">
        <v>0</v>
      </c>
      <c r="T2126" s="226">
        <f>S2126*H2126</f>
        <v>0</v>
      </c>
      <c r="U2126" s="38"/>
      <c r="V2126" s="38"/>
      <c r="W2126" s="38"/>
      <c r="X2126" s="38"/>
      <c r="Y2126" s="38"/>
      <c r="Z2126" s="38"/>
      <c r="AA2126" s="38"/>
      <c r="AB2126" s="38"/>
      <c r="AC2126" s="38"/>
      <c r="AD2126" s="38"/>
      <c r="AE2126" s="38"/>
      <c r="AR2126" s="227" t="s">
        <v>278</v>
      </c>
      <c r="AT2126" s="227" t="s">
        <v>143</v>
      </c>
      <c r="AU2126" s="227" t="s">
        <v>148</v>
      </c>
      <c r="AY2126" s="17" t="s">
        <v>139</v>
      </c>
      <c r="BE2126" s="228">
        <f>IF(N2126="základní",J2126,0)</f>
        <v>0</v>
      </c>
      <c r="BF2126" s="228">
        <f>IF(N2126="snížená",J2126,0)</f>
        <v>0</v>
      </c>
      <c r="BG2126" s="228">
        <f>IF(N2126="zákl. přenesená",J2126,0)</f>
        <v>0</v>
      </c>
      <c r="BH2126" s="228">
        <f>IF(N2126="sníž. přenesená",J2126,0)</f>
        <v>0</v>
      </c>
      <c r="BI2126" s="228">
        <f>IF(N2126="nulová",J2126,0)</f>
        <v>0</v>
      </c>
      <c r="BJ2126" s="17" t="s">
        <v>148</v>
      </c>
      <c r="BK2126" s="228">
        <f>ROUND(I2126*H2126,2)</f>
        <v>0</v>
      </c>
      <c r="BL2126" s="17" t="s">
        <v>278</v>
      </c>
      <c r="BM2126" s="227" t="s">
        <v>2110</v>
      </c>
    </row>
    <row r="2127" s="12" customFormat="1" ht="25.92" customHeight="1">
      <c r="A2127" s="12"/>
      <c r="B2127" s="199"/>
      <c r="C2127" s="200"/>
      <c r="D2127" s="201" t="s">
        <v>72</v>
      </c>
      <c r="E2127" s="202" t="s">
        <v>2111</v>
      </c>
      <c r="F2127" s="202" t="s">
        <v>2112</v>
      </c>
      <c r="G2127" s="200"/>
      <c r="H2127" s="200"/>
      <c r="I2127" s="203"/>
      <c r="J2127" s="204">
        <f>BK2127</f>
        <v>0</v>
      </c>
      <c r="K2127" s="200"/>
      <c r="L2127" s="205"/>
      <c r="M2127" s="206"/>
      <c r="N2127" s="207"/>
      <c r="O2127" s="207"/>
      <c r="P2127" s="208">
        <f>P2128+P2130+P2134</f>
        <v>0</v>
      </c>
      <c r="Q2127" s="207"/>
      <c r="R2127" s="208">
        <f>R2128+R2130+R2134</f>
        <v>0</v>
      </c>
      <c r="S2127" s="207"/>
      <c r="T2127" s="209">
        <f>T2128+T2130+T2134</f>
        <v>0</v>
      </c>
      <c r="U2127" s="12"/>
      <c r="V2127" s="12"/>
      <c r="W2127" s="12"/>
      <c r="X2127" s="12"/>
      <c r="Y2127" s="12"/>
      <c r="Z2127" s="12"/>
      <c r="AA2127" s="12"/>
      <c r="AB2127" s="12"/>
      <c r="AC2127" s="12"/>
      <c r="AD2127" s="12"/>
      <c r="AE2127" s="12"/>
      <c r="AR2127" s="210" t="s">
        <v>157</v>
      </c>
      <c r="AT2127" s="211" t="s">
        <v>72</v>
      </c>
      <c r="AU2127" s="211" t="s">
        <v>73</v>
      </c>
      <c r="AY2127" s="210" t="s">
        <v>139</v>
      </c>
      <c r="BK2127" s="212">
        <f>BK2128+BK2130+BK2134</f>
        <v>0</v>
      </c>
    </row>
    <row r="2128" s="12" customFormat="1" ht="22.8" customHeight="1">
      <c r="A2128" s="12"/>
      <c r="B2128" s="199"/>
      <c r="C2128" s="200"/>
      <c r="D2128" s="201" t="s">
        <v>72</v>
      </c>
      <c r="E2128" s="213" t="s">
        <v>2113</v>
      </c>
      <c r="F2128" s="213" t="s">
        <v>2114</v>
      </c>
      <c r="G2128" s="200"/>
      <c r="H2128" s="200"/>
      <c r="I2128" s="203"/>
      <c r="J2128" s="214">
        <f>BK2128</f>
        <v>0</v>
      </c>
      <c r="K2128" s="200"/>
      <c r="L2128" s="205"/>
      <c r="M2128" s="206"/>
      <c r="N2128" s="207"/>
      <c r="O2128" s="207"/>
      <c r="P2128" s="208">
        <f>P2129</f>
        <v>0</v>
      </c>
      <c r="Q2128" s="207"/>
      <c r="R2128" s="208">
        <f>R2129</f>
        <v>0</v>
      </c>
      <c r="S2128" s="207"/>
      <c r="T2128" s="209">
        <f>T2129</f>
        <v>0</v>
      </c>
      <c r="U2128" s="12"/>
      <c r="V2128" s="12"/>
      <c r="W2128" s="12"/>
      <c r="X2128" s="12"/>
      <c r="Y2128" s="12"/>
      <c r="Z2128" s="12"/>
      <c r="AA2128" s="12"/>
      <c r="AB2128" s="12"/>
      <c r="AC2128" s="12"/>
      <c r="AD2128" s="12"/>
      <c r="AE2128" s="12"/>
      <c r="AR2128" s="210" t="s">
        <v>157</v>
      </c>
      <c r="AT2128" s="211" t="s">
        <v>72</v>
      </c>
      <c r="AU2128" s="211" t="s">
        <v>81</v>
      </c>
      <c r="AY2128" s="210" t="s">
        <v>139</v>
      </c>
      <c r="BK2128" s="212">
        <f>BK2129</f>
        <v>0</v>
      </c>
    </row>
    <row r="2129" s="2" customFormat="1" ht="16.5" customHeight="1">
      <c r="A2129" s="38"/>
      <c r="B2129" s="39"/>
      <c r="C2129" s="215" t="s">
        <v>2115</v>
      </c>
      <c r="D2129" s="215" t="s">
        <v>143</v>
      </c>
      <c r="E2129" s="216" t="s">
        <v>2116</v>
      </c>
      <c r="F2129" s="217" t="s">
        <v>2114</v>
      </c>
      <c r="G2129" s="218" t="s">
        <v>2117</v>
      </c>
      <c r="H2129" s="219">
        <v>45</v>
      </c>
      <c r="I2129" s="220"/>
      <c r="J2129" s="221">
        <f>ROUND(I2129*H2129,2)</f>
        <v>0</v>
      </c>
      <c r="K2129" s="222"/>
      <c r="L2129" s="44"/>
      <c r="M2129" s="223" t="s">
        <v>1</v>
      </c>
      <c r="N2129" s="224" t="s">
        <v>39</v>
      </c>
      <c r="O2129" s="91"/>
      <c r="P2129" s="225">
        <f>O2129*H2129</f>
        <v>0</v>
      </c>
      <c r="Q2129" s="225">
        <v>0</v>
      </c>
      <c r="R2129" s="225">
        <f>Q2129*H2129</f>
        <v>0</v>
      </c>
      <c r="S2129" s="225">
        <v>0</v>
      </c>
      <c r="T2129" s="226">
        <f>S2129*H2129</f>
        <v>0</v>
      </c>
      <c r="U2129" s="38"/>
      <c r="V2129" s="38"/>
      <c r="W2129" s="38"/>
      <c r="X2129" s="38"/>
      <c r="Y2129" s="38"/>
      <c r="Z2129" s="38"/>
      <c r="AA2129" s="38"/>
      <c r="AB2129" s="38"/>
      <c r="AC2129" s="38"/>
      <c r="AD2129" s="38"/>
      <c r="AE2129" s="38"/>
      <c r="AR2129" s="227" t="s">
        <v>2118</v>
      </c>
      <c r="AT2129" s="227" t="s">
        <v>143</v>
      </c>
      <c r="AU2129" s="227" t="s">
        <v>148</v>
      </c>
      <c r="AY2129" s="17" t="s">
        <v>139</v>
      </c>
      <c r="BE2129" s="228">
        <f>IF(N2129="základní",J2129,0)</f>
        <v>0</v>
      </c>
      <c r="BF2129" s="228">
        <f>IF(N2129="snížená",J2129,0)</f>
        <v>0</v>
      </c>
      <c r="BG2129" s="228">
        <f>IF(N2129="zákl. přenesená",J2129,0)</f>
        <v>0</v>
      </c>
      <c r="BH2129" s="228">
        <f>IF(N2129="sníž. přenesená",J2129,0)</f>
        <v>0</v>
      </c>
      <c r="BI2129" s="228">
        <f>IF(N2129="nulová",J2129,0)</f>
        <v>0</v>
      </c>
      <c r="BJ2129" s="17" t="s">
        <v>148</v>
      </c>
      <c r="BK2129" s="228">
        <f>ROUND(I2129*H2129,2)</f>
        <v>0</v>
      </c>
      <c r="BL2129" s="17" t="s">
        <v>2118</v>
      </c>
      <c r="BM2129" s="227" t="s">
        <v>2119</v>
      </c>
    </row>
    <row r="2130" s="12" customFormat="1" ht="22.8" customHeight="1">
      <c r="A2130" s="12"/>
      <c r="B2130" s="199"/>
      <c r="C2130" s="200"/>
      <c r="D2130" s="201" t="s">
        <v>72</v>
      </c>
      <c r="E2130" s="213" t="s">
        <v>2120</v>
      </c>
      <c r="F2130" s="213" t="s">
        <v>2121</v>
      </c>
      <c r="G2130" s="200"/>
      <c r="H2130" s="200"/>
      <c r="I2130" s="203"/>
      <c r="J2130" s="214">
        <f>BK2130</f>
        <v>0</v>
      </c>
      <c r="K2130" s="200"/>
      <c r="L2130" s="205"/>
      <c r="M2130" s="206"/>
      <c r="N2130" s="207"/>
      <c r="O2130" s="207"/>
      <c r="P2130" s="208">
        <f>SUM(P2131:P2133)</f>
        <v>0</v>
      </c>
      <c r="Q2130" s="207"/>
      <c r="R2130" s="208">
        <f>SUM(R2131:R2133)</f>
        <v>0</v>
      </c>
      <c r="S2130" s="207"/>
      <c r="T2130" s="209">
        <f>SUM(T2131:T2133)</f>
        <v>0</v>
      </c>
      <c r="U2130" s="12"/>
      <c r="V2130" s="12"/>
      <c r="W2130" s="12"/>
      <c r="X2130" s="12"/>
      <c r="Y2130" s="12"/>
      <c r="Z2130" s="12"/>
      <c r="AA2130" s="12"/>
      <c r="AB2130" s="12"/>
      <c r="AC2130" s="12"/>
      <c r="AD2130" s="12"/>
      <c r="AE2130" s="12"/>
      <c r="AR2130" s="210" t="s">
        <v>157</v>
      </c>
      <c r="AT2130" s="211" t="s">
        <v>72</v>
      </c>
      <c r="AU2130" s="211" t="s">
        <v>81</v>
      </c>
      <c r="AY2130" s="210" t="s">
        <v>139</v>
      </c>
      <c r="BK2130" s="212">
        <f>SUM(BK2131:BK2133)</f>
        <v>0</v>
      </c>
    </row>
    <row r="2131" s="2" customFormat="1" ht="16.5" customHeight="1">
      <c r="A2131" s="38"/>
      <c r="B2131" s="39"/>
      <c r="C2131" s="215" t="s">
        <v>2122</v>
      </c>
      <c r="D2131" s="215" t="s">
        <v>143</v>
      </c>
      <c r="E2131" s="216" t="s">
        <v>2123</v>
      </c>
      <c r="F2131" s="217" t="s">
        <v>2124</v>
      </c>
      <c r="G2131" s="218" t="s">
        <v>1147</v>
      </c>
      <c r="H2131" s="219">
        <v>1</v>
      </c>
      <c r="I2131" s="220"/>
      <c r="J2131" s="221">
        <f>ROUND(I2131*H2131,2)</f>
        <v>0</v>
      </c>
      <c r="K2131" s="222"/>
      <c r="L2131" s="44"/>
      <c r="M2131" s="223" t="s">
        <v>1</v>
      </c>
      <c r="N2131" s="224" t="s">
        <v>39</v>
      </c>
      <c r="O2131" s="91"/>
      <c r="P2131" s="225">
        <f>O2131*H2131</f>
        <v>0</v>
      </c>
      <c r="Q2131" s="225">
        <v>0</v>
      </c>
      <c r="R2131" s="225">
        <f>Q2131*H2131</f>
        <v>0</v>
      </c>
      <c r="S2131" s="225">
        <v>0</v>
      </c>
      <c r="T2131" s="226">
        <f>S2131*H2131</f>
        <v>0</v>
      </c>
      <c r="U2131" s="38"/>
      <c r="V2131" s="38"/>
      <c r="W2131" s="38"/>
      <c r="X2131" s="38"/>
      <c r="Y2131" s="38"/>
      <c r="Z2131" s="38"/>
      <c r="AA2131" s="38"/>
      <c r="AB2131" s="38"/>
      <c r="AC2131" s="38"/>
      <c r="AD2131" s="38"/>
      <c r="AE2131" s="38"/>
      <c r="AR2131" s="227" t="s">
        <v>2118</v>
      </c>
      <c r="AT2131" s="227" t="s">
        <v>143</v>
      </c>
      <c r="AU2131" s="227" t="s">
        <v>148</v>
      </c>
      <c r="AY2131" s="17" t="s">
        <v>139</v>
      </c>
      <c r="BE2131" s="228">
        <f>IF(N2131="základní",J2131,0)</f>
        <v>0</v>
      </c>
      <c r="BF2131" s="228">
        <f>IF(N2131="snížená",J2131,0)</f>
        <v>0</v>
      </c>
      <c r="BG2131" s="228">
        <f>IF(N2131="zákl. přenesená",J2131,0)</f>
        <v>0</v>
      </c>
      <c r="BH2131" s="228">
        <f>IF(N2131="sníž. přenesená",J2131,0)</f>
        <v>0</v>
      </c>
      <c r="BI2131" s="228">
        <f>IF(N2131="nulová",J2131,0)</f>
        <v>0</v>
      </c>
      <c r="BJ2131" s="17" t="s">
        <v>148</v>
      </c>
      <c r="BK2131" s="228">
        <f>ROUND(I2131*H2131,2)</f>
        <v>0</v>
      </c>
      <c r="BL2131" s="17" t="s">
        <v>2118</v>
      </c>
      <c r="BM2131" s="227" t="s">
        <v>2125</v>
      </c>
    </row>
    <row r="2132" s="14" customFormat="1">
      <c r="A2132" s="14"/>
      <c r="B2132" s="240"/>
      <c r="C2132" s="241"/>
      <c r="D2132" s="231" t="s">
        <v>150</v>
      </c>
      <c r="E2132" s="242" t="s">
        <v>1</v>
      </c>
      <c r="F2132" s="243" t="s">
        <v>81</v>
      </c>
      <c r="G2132" s="241"/>
      <c r="H2132" s="244">
        <v>1</v>
      </c>
      <c r="I2132" s="245"/>
      <c r="J2132" s="241"/>
      <c r="K2132" s="241"/>
      <c r="L2132" s="246"/>
      <c r="M2132" s="247"/>
      <c r="N2132" s="248"/>
      <c r="O2132" s="248"/>
      <c r="P2132" s="248"/>
      <c r="Q2132" s="248"/>
      <c r="R2132" s="248"/>
      <c r="S2132" s="248"/>
      <c r="T2132" s="249"/>
      <c r="U2132" s="14"/>
      <c r="V2132" s="14"/>
      <c r="W2132" s="14"/>
      <c r="X2132" s="14"/>
      <c r="Y2132" s="14"/>
      <c r="Z2132" s="14"/>
      <c r="AA2132" s="14"/>
      <c r="AB2132" s="14"/>
      <c r="AC2132" s="14"/>
      <c r="AD2132" s="14"/>
      <c r="AE2132" s="14"/>
      <c r="AT2132" s="250" t="s">
        <v>150</v>
      </c>
      <c r="AU2132" s="250" t="s">
        <v>148</v>
      </c>
      <c r="AV2132" s="14" t="s">
        <v>148</v>
      </c>
      <c r="AW2132" s="14" t="s">
        <v>30</v>
      </c>
      <c r="AX2132" s="14" t="s">
        <v>81</v>
      </c>
      <c r="AY2132" s="250" t="s">
        <v>139</v>
      </c>
    </row>
    <row r="2133" s="2" customFormat="1" ht="16.5" customHeight="1">
      <c r="A2133" s="38"/>
      <c r="B2133" s="39"/>
      <c r="C2133" s="215" t="s">
        <v>2126</v>
      </c>
      <c r="D2133" s="215" t="s">
        <v>143</v>
      </c>
      <c r="E2133" s="216" t="s">
        <v>2127</v>
      </c>
      <c r="F2133" s="217" t="s">
        <v>2128</v>
      </c>
      <c r="G2133" s="218" t="s">
        <v>1147</v>
      </c>
      <c r="H2133" s="219">
        <v>1</v>
      </c>
      <c r="I2133" s="220"/>
      <c r="J2133" s="221">
        <f>ROUND(I2133*H2133,2)</f>
        <v>0</v>
      </c>
      <c r="K2133" s="222"/>
      <c r="L2133" s="44"/>
      <c r="M2133" s="223" t="s">
        <v>1</v>
      </c>
      <c r="N2133" s="224" t="s">
        <v>39</v>
      </c>
      <c r="O2133" s="91"/>
      <c r="P2133" s="225">
        <f>O2133*H2133</f>
        <v>0</v>
      </c>
      <c r="Q2133" s="225">
        <v>0</v>
      </c>
      <c r="R2133" s="225">
        <f>Q2133*H2133</f>
        <v>0</v>
      </c>
      <c r="S2133" s="225">
        <v>0</v>
      </c>
      <c r="T2133" s="226">
        <f>S2133*H2133</f>
        <v>0</v>
      </c>
      <c r="U2133" s="38"/>
      <c r="V2133" s="38"/>
      <c r="W2133" s="38"/>
      <c r="X2133" s="38"/>
      <c r="Y2133" s="38"/>
      <c r="Z2133" s="38"/>
      <c r="AA2133" s="38"/>
      <c r="AB2133" s="38"/>
      <c r="AC2133" s="38"/>
      <c r="AD2133" s="38"/>
      <c r="AE2133" s="38"/>
      <c r="AR2133" s="227" t="s">
        <v>2118</v>
      </c>
      <c r="AT2133" s="227" t="s">
        <v>143</v>
      </c>
      <c r="AU2133" s="227" t="s">
        <v>148</v>
      </c>
      <c r="AY2133" s="17" t="s">
        <v>139</v>
      </c>
      <c r="BE2133" s="228">
        <f>IF(N2133="základní",J2133,0)</f>
        <v>0</v>
      </c>
      <c r="BF2133" s="228">
        <f>IF(N2133="snížená",J2133,0)</f>
        <v>0</v>
      </c>
      <c r="BG2133" s="228">
        <f>IF(N2133="zákl. přenesená",J2133,0)</f>
        <v>0</v>
      </c>
      <c r="BH2133" s="228">
        <f>IF(N2133="sníž. přenesená",J2133,0)</f>
        <v>0</v>
      </c>
      <c r="BI2133" s="228">
        <f>IF(N2133="nulová",J2133,0)</f>
        <v>0</v>
      </c>
      <c r="BJ2133" s="17" t="s">
        <v>148</v>
      </c>
      <c r="BK2133" s="228">
        <f>ROUND(I2133*H2133,2)</f>
        <v>0</v>
      </c>
      <c r="BL2133" s="17" t="s">
        <v>2118</v>
      </c>
      <c r="BM2133" s="227" t="s">
        <v>2129</v>
      </c>
    </row>
    <row r="2134" s="12" customFormat="1" ht="22.8" customHeight="1">
      <c r="A2134" s="12"/>
      <c r="B2134" s="199"/>
      <c r="C2134" s="200"/>
      <c r="D2134" s="201" t="s">
        <v>72</v>
      </c>
      <c r="E2134" s="213" t="s">
        <v>2130</v>
      </c>
      <c r="F2134" s="213" t="s">
        <v>2131</v>
      </c>
      <c r="G2134" s="200"/>
      <c r="H2134" s="200"/>
      <c r="I2134" s="203"/>
      <c r="J2134" s="214">
        <f>BK2134</f>
        <v>0</v>
      </c>
      <c r="K2134" s="200"/>
      <c r="L2134" s="205"/>
      <c r="M2134" s="206"/>
      <c r="N2134" s="207"/>
      <c r="O2134" s="207"/>
      <c r="P2134" s="208">
        <f>P2135</f>
        <v>0</v>
      </c>
      <c r="Q2134" s="207"/>
      <c r="R2134" s="208">
        <f>R2135</f>
        <v>0</v>
      </c>
      <c r="S2134" s="207"/>
      <c r="T2134" s="209">
        <f>T2135</f>
        <v>0</v>
      </c>
      <c r="U2134" s="12"/>
      <c r="V2134" s="12"/>
      <c r="W2134" s="12"/>
      <c r="X2134" s="12"/>
      <c r="Y2134" s="12"/>
      <c r="Z2134" s="12"/>
      <c r="AA2134" s="12"/>
      <c r="AB2134" s="12"/>
      <c r="AC2134" s="12"/>
      <c r="AD2134" s="12"/>
      <c r="AE2134" s="12"/>
      <c r="AR2134" s="210" t="s">
        <v>157</v>
      </c>
      <c r="AT2134" s="211" t="s">
        <v>72</v>
      </c>
      <c r="AU2134" s="211" t="s">
        <v>81</v>
      </c>
      <c r="AY2134" s="210" t="s">
        <v>139</v>
      </c>
      <c r="BK2134" s="212">
        <f>BK2135</f>
        <v>0</v>
      </c>
    </row>
    <row r="2135" s="2" customFormat="1" ht="16.5" customHeight="1">
      <c r="A2135" s="38"/>
      <c r="B2135" s="39"/>
      <c r="C2135" s="215" t="s">
        <v>2132</v>
      </c>
      <c r="D2135" s="215" t="s">
        <v>143</v>
      </c>
      <c r="E2135" s="216" t="s">
        <v>2133</v>
      </c>
      <c r="F2135" s="217" t="s">
        <v>2131</v>
      </c>
      <c r="G2135" s="218" t="s">
        <v>2117</v>
      </c>
      <c r="H2135" s="219">
        <v>45</v>
      </c>
      <c r="I2135" s="220"/>
      <c r="J2135" s="221">
        <f>ROUND(I2135*H2135,2)</f>
        <v>0</v>
      </c>
      <c r="K2135" s="222"/>
      <c r="L2135" s="44"/>
      <c r="M2135" s="274" t="s">
        <v>1</v>
      </c>
      <c r="N2135" s="275" t="s">
        <v>39</v>
      </c>
      <c r="O2135" s="276"/>
      <c r="P2135" s="277">
        <f>O2135*H2135</f>
        <v>0</v>
      </c>
      <c r="Q2135" s="277">
        <v>0</v>
      </c>
      <c r="R2135" s="277">
        <f>Q2135*H2135</f>
        <v>0</v>
      </c>
      <c r="S2135" s="277">
        <v>0</v>
      </c>
      <c r="T2135" s="278">
        <f>S2135*H2135</f>
        <v>0</v>
      </c>
      <c r="U2135" s="38"/>
      <c r="V2135" s="38"/>
      <c r="W2135" s="38"/>
      <c r="X2135" s="38"/>
      <c r="Y2135" s="38"/>
      <c r="Z2135" s="38"/>
      <c r="AA2135" s="38"/>
      <c r="AB2135" s="38"/>
      <c r="AC2135" s="38"/>
      <c r="AD2135" s="38"/>
      <c r="AE2135" s="38"/>
      <c r="AR2135" s="227" t="s">
        <v>2118</v>
      </c>
      <c r="AT2135" s="227" t="s">
        <v>143</v>
      </c>
      <c r="AU2135" s="227" t="s">
        <v>148</v>
      </c>
      <c r="AY2135" s="17" t="s">
        <v>139</v>
      </c>
      <c r="BE2135" s="228">
        <f>IF(N2135="základní",J2135,0)</f>
        <v>0</v>
      </c>
      <c r="BF2135" s="228">
        <f>IF(N2135="snížená",J2135,0)</f>
        <v>0</v>
      </c>
      <c r="BG2135" s="228">
        <f>IF(N2135="zákl. přenesená",J2135,0)</f>
        <v>0</v>
      </c>
      <c r="BH2135" s="228">
        <f>IF(N2135="sníž. přenesená",J2135,0)</f>
        <v>0</v>
      </c>
      <c r="BI2135" s="228">
        <f>IF(N2135="nulová",J2135,0)</f>
        <v>0</v>
      </c>
      <c r="BJ2135" s="17" t="s">
        <v>148</v>
      </c>
      <c r="BK2135" s="228">
        <f>ROUND(I2135*H2135,2)</f>
        <v>0</v>
      </c>
      <c r="BL2135" s="17" t="s">
        <v>2118</v>
      </c>
      <c r="BM2135" s="227" t="s">
        <v>2134</v>
      </c>
    </row>
    <row r="2136" s="2" customFormat="1" ht="6.96" customHeight="1">
      <c r="A2136" s="38"/>
      <c r="B2136" s="66"/>
      <c r="C2136" s="67"/>
      <c r="D2136" s="67"/>
      <c r="E2136" s="67"/>
      <c r="F2136" s="67"/>
      <c r="G2136" s="67"/>
      <c r="H2136" s="67"/>
      <c r="I2136" s="67"/>
      <c r="J2136" s="67"/>
      <c r="K2136" s="67"/>
      <c r="L2136" s="44"/>
      <c r="M2136" s="38"/>
      <c r="O2136" s="38"/>
      <c r="P2136" s="38"/>
      <c r="Q2136" s="38"/>
      <c r="R2136" s="38"/>
      <c r="S2136" s="38"/>
      <c r="T2136" s="38"/>
      <c r="U2136" s="38"/>
      <c r="V2136" s="38"/>
      <c r="W2136" s="38"/>
      <c r="X2136" s="38"/>
      <c r="Y2136" s="38"/>
      <c r="Z2136" s="38"/>
      <c r="AA2136" s="38"/>
      <c r="AB2136" s="38"/>
      <c r="AC2136" s="38"/>
      <c r="AD2136" s="38"/>
      <c r="AE2136" s="38"/>
    </row>
  </sheetData>
  <sheetProtection sheet="1" autoFilter="0" formatColumns="0" formatRows="0" objects="1" scenarios="1" spinCount="100000" saltValue="YyY5BkovHCt2zt9tGhNwOSWutEbhqJ6oOCj7MYM6vzYjXjMwGLep4SkUPLWredpXUcoIwPBeP9PzQrvQwpPb4Q==" hashValue="pvtfjCipBhE+yPLtROSS9Geq3tUQWWcr8UXe3rqqyKzLEAeOyHMUPgb2tPnJPRmYUUKcfU/trkdwMWU1fnceag==" algorithmName="SHA-512" password="CC35"/>
  <autoFilter ref="C148:K2135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2024-03-20T18:05:53Z</dcterms:created>
  <dcterms:modified xsi:type="dcterms:W3CDTF">2024-03-20T18:05:57Z</dcterms:modified>
</cp:coreProperties>
</file>